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855" windowWidth="23715" windowHeight="11055" tabRatio="766" firstSheet="1" activeTab="1"/>
  </bookViews>
  <sheets>
    <sheet name="Интерактивный прайс-лист" sheetId="33" state="hidden" r:id="rId1"/>
    <sheet name="Прайс-лист DAIKIN 2014" sheetId="1" r:id="rId2"/>
    <sheet name="Воздухоочистители" sheetId="3" r:id="rId3"/>
    <sheet name="Настенные" sheetId="4" r:id="rId4"/>
    <sheet name="Универсальные" sheetId="5" r:id="rId5"/>
    <sheet name="Напольные" sheetId="6" r:id="rId6"/>
    <sheet name="Канальные" sheetId="7" r:id="rId7"/>
    <sheet name="Кассетные" sheetId="8" r:id="rId8"/>
    <sheet name="Подпотолочные" sheetId="9" r:id="rId9"/>
    <sheet name="Крышные" sheetId="10" r:id="rId10"/>
    <sheet name="Системы с несколькими внутр бло" sheetId="11" r:id="rId11"/>
    <sheet name="Мультисистема" sheetId="12" r:id="rId12"/>
    <sheet name="Супер Мульти Плюс" sheetId="13" r:id="rId13"/>
    <sheet name="Низкотемпер_блоки" sheetId="14" r:id="rId14"/>
    <sheet name="Сист упр Split" sheetId="15" r:id="rId15"/>
    <sheet name="LREQ-BY1" sheetId="34" r:id="rId16"/>
    <sheet name="LRYEQ-AY1" sheetId="35" r:id="rId17"/>
    <sheet name="RXYQ-T" sheetId="16" r:id="rId18"/>
    <sheet name="RYYQ-T" sheetId="17" r:id="rId19"/>
    <sheet name="VRV-Q" sheetId="18" r:id="rId20"/>
    <sheet name="mini VRV" sheetId="19" r:id="rId21"/>
    <sheet name="RWEYQ-T" sheetId="20" r:id="rId22"/>
    <sheet name="RTSYQ-PA" sheetId="21" r:id="rId23"/>
    <sheet name="REYQ-P" sheetId="23" r:id="rId24"/>
    <sheet name="REYHQ-P" sheetId="24" r:id="rId25"/>
    <sheet name="REYAQ+HXHD" sheetId="25" r:id="rId26"/>
    <sheet name="RXYCQ-A" sheetId="26" r:id="rId27"/>
    <sheet name="Внутренние блоки VRV" sheetId="27" r:id="rId28"/>
    <sheet name="Вентиляционные установки" sheetId="28" r:id="rId29"/>
    <sheet name="EKEXV_EKEXMCB" sheetId="29" r:id="rId30"/>
    <sheet name="Дополнительное оборудование VRV" sheetId="30" r:id="rId31"/>
    <sheet name="Фанкойлы" sheetId="31" r:id="rId32"/>
    <sheet name="Компр-конд блок" sheetId="32" r:id="rId33"/>
    <sheet name="last" sheetId="2" state="hidden" r:id="rId34"/>
  </sheets>
  <definedNames>
    <definedName name="_xlnm._FilterDatabase" localSheetId="33" hidden="1">last!$A$1:$D$1274</definedName>
    <definedName name="Excel_BuiltIn_Print_Area_0" localSheetId="15">#REF!</definedName>
    <definedName name="Excel_BuiltIn_Print_Area_0" localSheetId="16">#REF!</definedName>
    <definedName name="Excel_BuiltIn_Print_Area_0" localSheetId="21">#REF!</definedName>
    <definedName name="Excel_BuiltIn_Print_Area_0" localSheetId="26">#REF!</definedName>
    <definedName name="Excel_BuiltIn_Print_Area_0" localSheetId="17">#REF!</definedName>
    <definedName name="Excel_BuiltIn_Print_Area_0" localSheetId="18">#REF!</definedName>
    <definedName name="Excel_BuiltIn_Print_Area_0" localSheetId="0">#REF!</definedName>
    <definedName name="Excel_BuiltIn_Print_Area_0">#REF!</definedName>
    <definedName name="_xlnm.Print_Titles" localSheetId="29">EKEXV_EKEXMCB!$2:$4</definedName>
    <definedName name="_xlnm.Print_Titles" localSheetId="15">'LREQ-BY1'!$2:$4</definedName>
    <definedName name="_xlnm.Print_Titles" localSheetId="16">'LRYEQ-AY1'!$2:$4</definedName>
    <definedName name="_xlnm.Print_Titles" localSheetId="20">'mini VRV'!$2:$4</definedName>
    <definedName name="_xlnm.Print_Titles" localSheetId="23">'REYQ-P'!$2:$4</definedName>
    <definedName name="_xlnm.Print_Titles" localSheetId="22">'RTSYQ-PA'!$2:$4</definedName>
    <definedName name="_xlnm.Print_Titles" localSheetId="21">'RWEYQ-T'!$2:$4</definedName>
    <definedName name="_xlnm.Print_Titles" localSheetId="26">'RXYCQ-A'!$2:$4</definedName>
    <definedName name="_xlnm.Print_Titles" localSheetId="17">'RXYQ-T'!$2:$4</definedName>
    <definedName name="_xlnm.Print_Titles" localSheetId="18">'RYYQ-T'!$2:$4</definedName>
    <definedName name="_xlnm.Print_Titles" localSheetId="28">'Вентиляционные установки'!$2:$4</definedName>
    <definedName name="_xlnm.Print_Titles" localSheetId="27">'Внутренние блоки VRV'!$2:$4</definedName>
    <definedName name="_xlnm.Print_Titles" localSheetId="30">'Дополнительное оборудование VRV'!$1:$3</definedName>
    <definedName name="_xlnm.Print_Titles" localSheetId="6">Канальные!$2:$4</definedName>
    <definedName name="_xlnm.Print_Titles" localSheetId="7">Кассетные!$2:$4</definedName>
    <definedName name="_xlnm.Print_Titles" localSheetId="32">'Компр-конд блок'!$2:$4</definedName>
    <definedName name="_xlnm.Print_Titles" localSheetId="9">Крышные!$2:$4</definedName>
    <definedName name="_xlnm.Print_Titles" localSheetId="11">Мультисистема!$2:$4</definedName>
    <definedName name="_xlnm.Print_Titles" localSheetId="3">Настенные!$2:$4</definedName>
    <definedName name="_xlnm.Print_Titles" localSheetId="13">Низкотемпер_блоки!$1:$3</definedName>
    <definedName name="_xlnm.Print_Titles" localSheetId="8">Подпотолочные!$2:$4</definedName>
    <definedName name="_xlnm.Print_Titles" localSheetId="10">'Системы с несколькими внутр бло'!$2:$4</definedName>
    <definedName name="_xlnm.Print_Titles" localSheetId="12">'Супер Мульти Плюс'!$2:$4</definedName>
    <definedName name="_xlnm.Print_Titles" localSheetId="31">Фанкойлы!$2:$4</definedName>
    <definedName name="_xlnm.Print_Area" localSheetId="29">EKEXV_EKEXMCB!$A$1:$L$21</definedName>
    <definedName name="_xlnm.Print_Area" localSheetId="33">last!$B$377:$C$396</definedName>
    <definedName name="_xlnm.Print_Area" localSheetId="15">'LREQ-BY1'!$A$1:$J$17</definedName>
    <definedName name="_xlnm.Print_Area" localSheetId="16">'LRYEQ-AY1'!$A$1:$E$20</definedName>
    <definedName name="_xlnm.Print_Area" localSheetId="20">'mini VRV'!$A$1:$F$12</definedName>
    <definedName name="_xlnm.Print_Area" localSheetId="25">'REYAQ+HXHD'!$A$1:$F$43</definedName>
    <definedName name="_xlnm.Print_Area" localSheetId="24">'REYHQ-P'!$A$1:$E$23</definedName>
    <definedName name="_xlnm.Print_Area" localSheetId="23">'REYQ-P'!$A$1:$I$82</definedName>
    <definedName name="_xlnm.Print_Area" localSheetId="22">'RTSYQ-PA'!$A$1:$G$14</definedName>
    <definedName name="_xlnm.Print_Area" localSheetId="21">'RWEYQ-T'!$A$1:$M$15</definedName>
    <definedName name="_xlnm.Print_Area" localSheetId="26">'RXYCQ-A'!$A$1:$J$17</definedName>
    <definedName name="_xlnm.Print_Area" localSheetId="17">'RXYQ-T'!$A$1:$J$17</definedName>
    <definedName name="_xlnm.Print_Area" localSheetId="18">'RYYQ-T'!$A$1:$J$17</definedName>
    <definedName name="_xlnm.Print_Area" localSheetId="19">'VRV-Q'!$A$1:$K$21</definedName>
    <definedName name="_xlnm.Print_Area" localSheetId="27">'Внутренние блоки VRV'!$A$1:$Q$285</definedName>
    <definedName name="_xlnm.Print_Area" localSheetId="2">Воздухоочистители!$A$1:$E$20</definedName>
    <definedName name="_xlnm.Print_Area" localSheetId="30">'Дополнительное оборудование VRV'!$A$1:$D$96</definedName>
    <definedName name="_xlnm.Print_Area" localSheetId="0">'Интерактивный прайс-лист'!$A$1:$M$46</definedName>
    <definedName name="_xlnm.Print_Area" localSheetId="6">Канальные!$A$1:$P$286</definedName>
    <definedName name="_xlnm.Print_Area" localSheetId="7">Кассетные!$A$1:$M$641</definedName>
    <definedName name="_xlnm.Print_Area" localSheetId="9">Крышные!$A$1:$M$21</definedName>
    <definedName name="_xlnm.Print_Area" localSheetId="11">Мультисистема!$A$1:$L$101</definedName>
    <definedName name="_xlnm.Print_Area" localSheetId="5">Напольные!$A$1:$F$26</definedName>
    <definedName name="_xlnm.Print_Area" localSheetId="3">Настенные!$A$1:$M$218</definedName>
    <definedName name="_xlnm.Print_Area" localSheetId="13">Низкотемпер_блоки!$A$1:$E$35</definedName>
    <definedName name="_xlnm.Print_Area" localSheetId="8">Подпотолочные!$A$1:$K$199</definedName>
    <definedName name="_xlnm.Print_Area" localSheetId="1">'Прайс-лист DAIKIN 2014'!$A$1:$K$65</definedName>
    <definedName name="_xlnm.Print_Area" localSheetId="14">'Сист упр Split'!$A$1:$D$51</definedName>
    <definedName name="_xlnm.Print_Area" localSheetId="10">'Системы с несколькими внутр бло'!$A$1:$I$174</definedName>
    <definedName name="_xlnm.Print_Area" localSheetId="12">'Супер Мульти Плюс'!$A$1:$G$103</definedName>
    <definedName name="_xlnm.Print_Area" localSheetId="4">Универсальные!$A$1:$H$17</definedName>
    <definedName name="_xlnm.Print_Area" localSheetId="31">Фанкойлы!$A$1:$S$340</definedName>
  </definedNames>
  <calcPr calcId="145621"/>
</workbook>
</file>

<file path=xl/calcChain.xml><?xml version="1.0" encoding="utf-8"?>
<calcChain xmlns="http://schemas.openxmlformats.org/spreadsheetml/2006/main">
  <c r="K96" i="4" l="1"/>
  <c r="J96" i="4"/>
  <c r="H96" i="4"/>
  <c r="G96" i="4"/>
  <c r="K95" i="4"/>
  <c r="K97" i="4" s="1"/>
  <c r="J95" i="4"/>
  <c r="J97" i="4" s="1"/>
  <c r="H95" i="4"/>
  <c r="H97" i="4" s="1"/>
  <c r="G95" i="4"/>
  <c r="G97" i="4" s="1"/>
  <c r="L46" i="31" l="1"/>
  <c r="L40" i="31"/>
  <c r="M146" i="31"/>
  <c r="M94" i="31"/>
  <c r="M100" i="31"/>
  <c r="M106" i="31"/>
  <c r="M112" i="31"/>
  <c r="M216" i="31"/>
  <c r="M210" i="31"/>
  <c r="M204" i="31"/>
  <c r="M198" i="31"/>
  <c r="M164" i="31"/>
  <c r="M158" i="31"/>
  <c r="M152" i="31"/>
  <c r="K158" i="31"/>
  <c r="D12" i="18" l="1"/>
  <c r="D21" i="18"/>
  <c r="D17" i="35"/>
  <c r="B26" i="13"/>
  <c r="B23" i="13"/>
  <c r="G21" i="4"/>
  <c r="J30" i="4"/>
  <c r="J29" i="4"/>
  <c r="H29" i="4"/>
  <c r="K216" i="31"/>
  <c r="G216" i="31"/>
  <c r="E216" i="31"/>
  <c r="K210" i="31"/>
  <c r="G210" i="31"/>
  <c r="E210" i="31"/>
  <c r="K204" i="31"/>
  <c r="G204" i="31"/>
  <c r="E204" i="31"/>
  <c r="K198" i="31"/>
  <c r="G198" i="31"/>
  <c r="E198" i="31"/>
  <c r="K164" i="31"/>
  <c r="G164" i="31"/>
  <c r="E164" i="31"/>
  <c r="G158" i="31"/>
  <c r="E158" i="31"/>
  <c r="K152" i="31"/>
  <c r="G152" i="31"/>
  <c r="E152" i="31"/>
  <c r="K146" i="31"/>
  <c r="G146" i="31"/>
  <c r="E146" i="31"/>
  <c r="K112" i="31"/>
  <c r="G112" i="31"/>
  <c r="E112" i="31"/>
  <c r="K106" i="31"/>
  <c r="G106" i="31"/>
  <c r="E106" i="31"/>
  <c r="K100" i="31"/>
  <c r="G100" i="31"/>
  <c r="E100" i="31"/>
  <c r="K94" i="31"/>
  <c r="G94" i="31"/>
  <c r="E94" i="31"/>
  <c r="E46" i="31"/>
  <c r="O32" i="31"/>
  <c r="N32" i="31"/>
  <c r="M32" i="31"/>
  <c r="L32" i="31"/>
  <c r="K32" i="31"/>
  <c r="J32" i="31"/>
  <c r="I32" i="31"/>
  <c r="G32" i="31"/>
  <c r="O26" i="31"/>
  <c r="N26" i="31"/>
  <c r="M26" i="31"/>
  <c r="L26" i="31"/>
  <c r="K26" i="31"/>
  <c r="J26" i="31"/>
  <c r="I26" i="31"/>
  <c r="G26" i="31"/>
  <c r="E26" i="31"/>
  <c r="O18" i="31"/>
  <c r="M18" i="31"/>
  <c r="L18" i="31"/>
  <c r="K18" i="31"/>
  <c r="I18" i="31"/>
  <c r="G18" i="31"/>
  <c r="E18" i="31"/>
  <c r="O12" i="31"/>
  <c r="M12" i="31"/>
  <c r="L12" i="31"/>
  <c r="K12" i="31"/>
  <c r="I12" i="31"/>
  <c r="G12" i="31"/>
  <c r="E12" i="31"/>
  <c r="C92" i="30"/>
  <c r="C91" i="30"/>
  <c r="C20" i="30"/>
  <c r="J12" i="18"/>
  <c r="I12" i="18"/>
  <c r="H12" i="18"/>
  <c r="G12" i="18"/>
  <c r="F12" i="18"/>
  <c r="E12" i="18"/>
  <c r="C21" i="18"/>
  <c r="J31" i="4" l="1"/>
  <c r="B21" i="14"/>
  <c r="B20" i="14"/>
  <c r="B19" i="14"/>
  <c r="B18" i="14"/>
  <c r="B14" i="14"/>
  <c r="B13" i="14"/>
  <c r="B12" i="14"/>
  <c r="B16" i="14"/>
  <c r="B15" i="14"/>
  <c r="C13" i="15"/>
  <c r="D13" i="35"/>
  <c r="J11" i="34"/>
  <c r="I11" i="34"/>
  <c r="H11" i="34"/>
  <c r="G11" i="34"/>
  <c r="F11" i="34"/>
  <c r="E11" i="34"/>
  <c r="D11" i="34"/>
  <c r="B22" i="12"/>
  <c r="B19" i="12"/>
  <c r="F39" i="4" l="1"/>
  <c r="F38" i="4"/>
  <c r="F30" i="4"/>
  <c r="F29" i="4"/>
  <c r="H21" i="4"/>
  <c r="H20" i="4"/>
  <c r="J21" i="4"/>
  <c r="J20" i="4"/>
  <c r="G20" i="4"/>
  <c r="J22" i="4" l="1"/>
  <c r="F31" i="4"/>
  <c r="G22" i="4"/>
  <c r="H22" i="4"/>
  <c r="F40" i="4"/>
  <c r="B27" i="14"/>
  <c r="B26" i="14"/>
  <c r="B25" i="14"/>
  <c r="B24" i="14"/>
  <c r="B23" i="14"/>
  <c r="D13" i="14"/>
  <c r="D15" i="14"/>
  <c r="D16" i="14"/>
  <c r="D17" i="14"/>
  <c r="D18" i="14"/>
  <c r="D19" i="14"/>
  <c r="E76" i="27" l="1"/>
  <c r="E75" i="27"/>
  <c r="E74" i="27"/>
  <c r="J70" i="27"/>
  <c r="I70" i="27"/>
  <c r="H70" i="27"/>
  <c r="G70" i="27"/>
  <c r="F70" i="27"/>
  <c r="E70" i="27"/>
  <c r="J69" i="27"/>
  <c r="I69" i="27"/>
  <c r="H69" i="27"/>
  <c r="G69" i="27"/>
  <c r="F69" i="27"/>
  <c r="E69" i="27"/>
  <c r="B75" i="13"/>
  <c r="B74" i="13"/>
  <c r="E73" i="13"/>
  <c r="B73" i="13"/>
  <c r="E72" i="13"/>
  <c r="B72" i="13"/>
  <c r="B71" i="13"/>
  <c r="E70" i="13"/>
  <c r="B70" i="13"/>
  <c r="E69" i="13"/>
  <c r="B69" i="13"/>
  <c r="B68" i="13"/>
  <c r="E81" i="13"/>
  <c r="E80" i="13"/>
  <c r="E65" i="13"/>
  <c r="E64" i="13"/>
  <c r="G83" i="11"/>
  <c r="G77" i="11"/>
  <c r="E80" i="12"/>
  <c r="E79" i="12"/>
  <c r="E72" i="12"/>
  <c r="E71" i="12"/>
  <c r="E64" i="12"/>
  <c r="E63" i="12"/>
  <c r="E61" i="12"/>
  <c r="B74" i="12"/>
  <c r="B73" i="12"/>
  <c r="B72" i="12"/>
  <c r="B71" i="12"/>
  <c r="B70" i="12"/>
  <c r="E69" i="12"/>
  <c r="B69" i="12"/>
  <c r="E68" i="12"/>
  <c r="B68" i="12"/>
  <c r="B67" i="12"/>
  <c r="B75" i="12"/>
  <c r="B86" i="11"/>
  <c r="B85" i="11"/>
  <c r="E84" i="11"/>
  <c r="B84" i="11"/>
  <c r="B83" i="11"/>
  <c r="E82" i="11"/>
  <c r="B82" i="11"/>
  <c r="B81" i="11"/>
  <c r="E40" i="8"/>
  <c r="E39" i="8"/>
  <c r="E38" i="8"/>
  <c r="E37" i="8"/>
  <c r="H33" i="8"/>
  <c r="G33" i="8"/>
  <c r="F33" i="8"/>
  <c r="E33" i="8"/>
  <c r="H32" i="8"/>
  <c r="G32" i="8"/>
  <c r="F32" i="8"/>
  <c r="E32" i="8"/>
  <c r="H31" i="8"/>
  <c r="G31" i="8"/>
  <c r="F31" i="8"/>
  <c r="E31" i="8"/>
  <c r="H71" i="27" l="1"/>
  <c r="C73" i="12"/>
  <c r="C74" i="13"/>
  <c r="E71" i="27"/>
  <c r="G71" i="27"/>
  <c r="I71" i="27"/>
  <c r="F71" i="27"/>
  <c r="J71" i="27"/>
  <c r="C72" i="13"/>
  <c r="C70" i="13"/>
  <c r="C68" i="13"/>
  <c r="C83" i="11"/>
  <c r="C81" i="11"/>
  <c r="C67" i="12"/>
  <c r="C71" i="12"/>
  <c r="C69" i="12"/>
  <c r="C85" i="11"/>
  <c r="F34" i="8"/>
  <c r="H34" i="8"/>
  <c r="G34" i="8"/>
  <c r="E34" i="8"/>
  <c r="J17" i="32" l="1"/>
  <c r="I17" i="32"/>
  <c r="H17" i="32"/>
  <c r="G17" i="32"/>
  <c r="F17" i="32"/>
  <c r="E17" i="32"/>
  <c r="D17" i="32"/>
  <c r="F14" i="32"/>
  <c r="D14" i="32"/>
  <c r="I9" i="32"/>
  <c r="H9" i="32"/>
  <c r="G9" i="32"/>
  <c r="F9" i="32"/>
  <c r="E9" i="32"/>
  <c r="D9" i="32"/>
  <c r="D339" i="31"/>
  <c r="D338" i="31"/>
  <c r="D337" i="31"/>
  <c r="D336" i="31"/>
  <c r="D335" i="31"/>
  <c r="D334" i="31"/>
  <c r="D333" i="31"/>
  <c r="D332" i="31"/>
  <c r="D331" i="31"/>
  <c r="D330" i="31"/>
  <c r="D329" i="31"/>
  <c r="D328" i="31"/>
  <c r="D327" i="31"/>
  <c r="D326" i="31"/>
  <c r="D325" i="31"/>
  <c r="D324" i="31"/>
  <c r="D323" i="31"/>
  <c r="D322" i="31"/>
  <c r="D321" i="31"/>
  <c r="D320" i="31"/>
  <c r="D319" i="31"/>
  <c r="D318" i="31"/>
  <c r="D317" i="31"/>
  <c r="D316" i="31"/>
  <c r="D315" i="31"/>
  <c r="D314" i="31"/>
  <c r="D313" i="31"/>
  <c r="D312" i="31"/>
  <c r="D311" i="31"/>
  <c r="D310" i="31"/>
  <c r="D309" i="31"/>
  <c r="D308" i="31"/>
  <c r="D307" i="31"/>
  <c r="D306" i="31"/>
  <c r="D305" i="31"/>
  <c r="D304" i="31"/>
  <c r="D303" i="31"/>
  <c r="D302" i="31"/>
  <c r="D301" i="31"/>
  <c r="D300" i="31"/>
  <c r="D299" i="31"/>
  <c r="D298" i="31"/>
  <c r="D297" i="31"/>
  <c r="D296" i="31"/>
  <c r="D295" i="31"/>
  <c r="D294" i="31"/>
  <c r="D293" i="31"/>
  <c r="D292" i="31"/>
  <c r="D291" i="31"/>
  <c r="D290" i="31"/>
  <c r="D289" i="31"/>
  <c r="D288" i="31"/>
  <c r="D287" i="31"/>
  <c r="D286" i="31"/>
  <c r="D285" i="31"/>
  <c r="D284" i="31"/>
  <c r="D283" i="31"/>
  <c r="D282" i="31"/>
  <c r="D281" i="31"/>
  <c r="N275" i="31"/>
  <c r="M275" i="31"/>
  <c r="L275" i="31"/>
  <c r="K275" i="31"/>
  <c r="N274" i="31"/>
  <c r="M274" i="31"/>
  <c r="L274" i="31"/>
  <c r="K274" i="31"/>
  <c r="N265" i="31"/>
  <c r="M265" i="31"/>
  <c r="L265" i="31"/>
  <c r="K265" i="31"/>
  <c r="N264" i="31"/>
  <c r="M264" i="31"/>
  <c r="L264" i="31"/>
  <c r="K264" i="31"/>
  <c r="I254" i="31"/>
  <c r="G254" i="31"/>
  <c r="E254" i="31"/>
  <c r="I253" i="31"/>
  <c r="G253" i="31"/>
  <c r="E253" i="31"/>
  <c r="J244" i="31"/>
  <c r="I244" i="31"/>
  <c r="G244" i="31"/>
  <c r="E244" i="31"/>
  <c r="J243" i="31"/>
  <c r="I243" i="31"/>
  <c r="G243" i="31"/>
  <c r="E243" i="31"/>
  <c r="J234" i="31"/>
  <c r="I234" i="31"/>
  <c r="G234" i="31"/>
  <c r="J233" i="31"/>
  <c r="I233" i="31"/>
  <c r="G233" i="31"/>
  <c r="E234" i="31"/>
  <c r="E233" i="31"/>
  <c r="K224" i="31"/>
  <c r="J224" i="31"/>
  <c r="I224" i="31"/>
  <c r="G224" i="31"/>
  <c r="E224" i="31"/>
  <c r="O190" i="31"/>
  <c r="M190" i="31"/>
  <c r="K190" i="31"/>
  <c r="I190" i="31"/>
  <c r="H190" i="31"/>
  <c r="G190" i="31"/>
  <c r="F190" i="31"/>
  <c r="E190" i="31"/>
  <c r="D190" i="31"/>
  <c r="O184" i="31"/>
  <c r="M184" i="31"/>
  <c r="K184" i="31"/>
  <c r="I184" i="31"/>
  <c r="H184" i="31"/>
  <c r="G184" i="31"/>
  <c r="F184" i="31"/>
  <c r="E184" i="31"/>
  <c r="D184" i="31"/>
  <c r="O178" i="31"/>
  <c r="M178" i="31"/>
  <c r="K178" i="31"/>
  <c r="I178" i="31"/>
  <c r="H178" i="31"/>
  <c r="G178" i="31"/>
  <c r="F178" i="31"/>
  <c r="E178" i="31"/>
  <c r="D178" i="31"/>
  <c r="O172" i="31"/>
  <c r="M172" i="31"/>
  <c r="K172" i="31"/>
  <c r="I172" i="31"/>
  <c r="H172" i="31"/>
  <c r="G172" i="31"/>
  <c r="F172" i="31"/>
  <c r="E172" i="31"/>
  <c r="D172" i="31"/>
  <c r="O138" i="31"/>
  <c r="M138" i="31"/>
  <c r="K138" i="31"/>
  <c r="I138" i="31"/>
  <c r="H138" i="31"/>
  <c r="G138" i="31"/>
  <c r="F138" i="31"/>
  <c r="E138" i="31"/>
  <c r="D138" i="31"/>
  <c r="O132" i="31"/>
  <c r="M132" i="31"/>
  <c r="K132" i="31"/>
  <c r="I132" i="31"/>
  <c r="H132" i="31"/>
  <c r="G132" i="31"/>
  <c r="F132" i="31"/>
  <c r="E132" i="31"/>
  <c r="D132" i="31"/>
  <c r="O126" i="31"/>
  <c r="M126" i="31"/>
  <c r="K126" i="31"/>
  <c r="I126" i="31"/>
  <c r="H126" i="31"/>
  <c r="G126" i="31"/>
  <c r="F126" i="31"/>
  <c r="E126" i="31"/>
  <c r="D126" i="31"/>
  <c r="O120" i="31"/>
  <c r="M120" i="31"/>
  <c r="K120" i="31"/>
  <c r="I120" i="31"/>
  <c r="H120" i="31"/>
  <c r="G120" i="31"/>
  <c r="F120" i="31"/>
  <c r="E120" i="31"/>
  <c r="D120" i="31"/>
  <c r="O86" i="31"/>
  <c r="M86" i="31"/>
  <c r="K86" i="31"/>
  <c r="I86" i="31"/>
  <c r="H86" i="31"/>
  <c r="G86" i="31"/>
  <c r="F86" i="31"/>
  <c r="E86" i="31"/>
  <c r="D86" i="31"/>
  <c r="O80" i="31"/>
  <c r="M80" i="31"/>
  <c r="K80" i="31"/>
  <c r="I80" i="31"/>
  <c r="H80" i="31"/>
  <c r="G80" i="31"/>
  <c r="F80" i="31"/>
  <c r="E80" i="31"/>
  <c r="D80" i="31"/>
  <c r="O74" i="31"/>
  <c r="M74" i="31"/>
  <c r="K74" i="31"/>
  <c r="I74" i="31"/>
  <c r="H74" i="31"/>
  <c r="G74" i="31"/>
  <c r="F74" i="31"/>
  <c r="E74" i="31"/>
  <c r="D74" i="31"/>
  <c r="O68" i="31"/>
  <c r="M68" i="31"/>
  <c r="K68" i="31"/>
  <c r="I68" i="31"/>
  <c r="H68" i="31"/>
  <c r="G68" i="31"/>
  <c r="F68" i="31"/>
  <c r="E68" i="31"/>
  <c r="D68" i="31"/>
  <c r="S60" i="31"/>
  <c r="R60" i="31"/>
  <c r="Q60" i="31"/>
  <c r="O60" i="31"/>
  <c r="M60" i="31"/>
  <c r="K60" i="31"/>
  <c r="I60" i="31"/>
  <c r="S54" i="31"/>
  <c r="R54" i="31"/>
  <c r="Q54" i="31"/>
  <c r="O54" i="31"/>
  <c r="M54" i="31"/>
  <c r="K54" i="31"/>
  <c r="I54" i="31"/>
  <c r="K46" i="31"/>
  <c r="J46" i="31"/>
  <c r="I46" i="31"/>
  <c r="G46" i="31"/>
  <c r="K40" i="31"/>
  <c r="J40" i="31"/>
  <c r="I40" i="31"/>
  <c r="G40" i="31"/>
  <c r="E40" i="31"/>
  <c r="C93" i="30"/>
  <c r="C90" i="30"/>
  <c r="C88" i="30"/>
  <c r="C87" i="30"/>
  <c r="C86" i="30"/>
  <c r="C84" i="30"/>
  <c r="C83" i="30"/>
  <c r="C81" i="30"/>
  <c r="C80" i="30"/>
  <c r="C76" i="30"/>
  <c r="C75" i="30"/>
  <c r="C74" i="30"/>
  <c r="C73" i="30"/>
  <c r="C72" i="30"/>
  <c r="C70" i="30"/>
  <c r="C69" i="30"/>
  <c r="C68" i="30"/>
  <c r="C66" i="30"/>
  <c r="C65" i="30"/>
  <c r="C64" i="30"/>
  <c r="C63" i="30"/>
  <c r="C61" i="30"/>
  <c r="C60" i="30"/>
  <c r="C59" i="30"/>
  <c r="C57" i="30"/>
  <c r="C56" i="30"/>
  <c r="C55" i="30"/>
  <c r="C54" i="30"/>
  <c r="C46" i="30"/>
  <c r="C45" i="30"/>
  <c r="C44" i="30"/>
  <c r="C43" i="30"/>
  <c r="C41" i="30"/>
  <c r="C40" i="30"/>
  <c r="C39" i="30"/>
  <c r="C37" i="30"/>
  <c r="C34" i="30"/>
  <c r="C33" i="30"/>
  <c r="C31" i="30"/>
  <c r="C30" i="30"/>
  <c r="C29" i="30"/>
  <c r="C28" i="30"/>
  <c r="C26" i="30"/>
  <c r="C24" i="30"/>
  <c r="C23" i="30"/>
  <c r="C18" i="30"/>
  <c r="C16" i="30"/>
  <c r="C15" i="30"/>
  <c r="C14" i="30"/>
  <c r="C13" i="30"/>
  <c r="C12" i="30"/>
  <c r="C10" i="30"/>
  <c r="E20" i="29"/>
  <c r="E19" i="29"/>
  <c r="E18" i="29"/>
  <c r="E17" i="29"/>
  <c r="D13" i="29"/>
  <c r="K8" i="29"/>
  <c r="J8" i="29"/>
  <c r="I8" i="29"/>
  <c r="H8" i="29"/>
  <c r="G8" i="29"/>
  <c r="F8" i="29"/>
  <c r="E8" i="29"/>
  <c r="D8" i="29"/>
  <c r="D37" i="28"/>
  <c r="D36" i="28"/>
  <c r="D35" i="28"/>
  <c r="D25" i="28"/>
  <c r="D24" i="28"/>
  <c r="D23" i="28"/>
  <c r="D13" i="28"/>
  <c r="D12" i="28"/>
  <c r="F32" i="28"/>
  <c r="E32" i="28"/>
  <c r="D32" i="28"/>
  <c r="F20" i="28"/>
  <c r="E20" i="28"/>
  <c r="D20" i="28"/>
  <c r="L9" i="28"/>
  <c r="K9" i="28"/>
  <c r="J9" i="28"/>
  <c r="I9" i="28"/>
  <c r="H9" i="28"/>
  <c r="G9" i="28"/>
  <c r="F9" i="28"/>
  <c r="E9" i="28"/>
  <c r="D9" i="28"/>
  <c r="F273" i="27"/>
  <c r="F272" i="27"/>
  <c r="F271" i="27"/>
  <c r="F261" i="27"/>
  <c r="F260" i="27"/>
  <c r="F259" i="27"/>
  <c r="L249" i="27"/>
  <c r="L248" i="27"/>
  <c r="L247" i="27"/>
  <c r="H237" i="27"/>
  <c r="H236" i="27"/>
  <c r="H235" i="27"/>
  <c r="E225" i="27"/>
  <c r="E224" i="27"/>
  <c r="E223" i="27"/>
  <c r="E222" i="27"/>
  <c r="N212" i="27"/>
  <c r="N210" i="27"/>
  <c r="N208" i="27"/>
  <c r="P198" i="27"/>
  <c r="P197" i="27"/>
  <c r="P196" i="27"/>
  <c r="P195" i="27"/>
  <c r="P194" i="27"/>
  <c r="P193" i="27"/>
  <c r="F184" i="27"/>
  <c r="F183" i="27"/>
  <c r="F182" i="27"/>
  <c r="F181" i="27"/>
  <c r="N180" i="27"/>
  <c r="M180" i="27"/>
  <c r="L180" i="27"/>
  <c r="K180" i="27"/>
  <c r="J180" i="27"/>
  <c r="I180" i="27"/>
  <c r="H180" i="27"/>
  <c r="G180" i="27"/>
  <c r="F180" i="27"/>
  <c r="F169" i="27"/>
  <c r="F168" i="27"/>
  <c r="F167" i="27"/>
  <c r="F166" i="27"/>
  <c r="O165" i="27"/>
  <c r="N165" i="27"/>
  <c r="M165" i="27"/>
  <c r="L165" i="27"/>
  <c r="K165" i="27"/>
  <c r="J165" i="27"/>
  <c r="I165" i="27"/>
  <c r="H165" i="27"/>
  <c r="G165" i="27"/>
  <c r="F165" i="27"/>
  <c r="F154" i="27"/>
  <c r="F153" i="27"/>
  <c r="F152" i="27"/>
  <c r="E143" i="27"/>
  <c r="E142" i="27"/>
  <c r="E141" i="27"/>
  <c r="F132" i="27"/>
  <c r="F131" i="27"/>
  <c r="F130" i="27"/>
  <c r="G120" i="27"/>
  <c r="G119" i="27"/>
  <c r="G118" i="27"/>
  <c r="F105" i="27"/>
  <c r="F104" i="27"/>
  <c r="F103" i="27"/>
  <c r="E90" i="27"/>
  <c r="E89" i="27"/>
  <c r="E88" i="27"/>
  <c r="E62" i="27"/>
  <c r="E61" i="27"/>
  <c r="E60" i="27"/>
  <c r="F47" i="27"/>
  <c r="F46" i="27"/>
  <c r="F45" i="27"/>
  <c r="F33" i="27"/>
  <c r="F32" i="27"/>
  <c r="F31" i="27"/>
  <c r="F19" i="27"/>
  <c r="F18" i="27"/>
  <c r="F17" i="27"/>
  <c r="N280" i="27"/>
  <c r="L280" i="27"/>
  <c r="K268" i="27"/>
  <c r="J268" i="27"/>
  <c r="I268" i="27"/>
  <c r="H268" i="27"/>
  <c r="G268" i="27"/>
  <c r="F268" i="27"/>
  <c r="K256" i="27"/>
  <c r="J256" i="27"/>
  <c r="I256" i="27"/>
  <c r="H256" i="27"/>
  <c r="G256" i="27"/>
  <c r="F256" i="27"/>
  <c r="M244" i="27"/>
  <c r="L244" i="27"/>
  <c r="M232" i="27"/>
  <c r="K232" i="27"/>
  <c r="H232" i="27"/>
  <c r="K219" i="27"/>
  <c r="J219" i="27"/>
  <c r="I219" i="27"/>
  <c r="H219" i="27"/>
  <c r="G219" i="27"/>
  <c r="F219" i="27"/>
  <c r="E219" i="27"/>
  <c r="Q205" i="27"/>
  <c r="P205" i="27"/>
  <c r="N205" i="27"/>
  <c r="Q190" i="27"/>
  <c r="P190" i="27"/>
  <c r="N176" i="27"/>
  <c r="M176" i="27"/>
  <c r="L176" i="27"/>
  <c r="K176" i="27"/>
  <c r="J176" i="27"/>
  <c r="I176" i="27"/>
  <c r="H176" i="27"/>
  <c r="G176" i="27"/>
  <c r="F176" i="27"/>
  <c r="O161" i="27"/>
  <c r="N161" i="27"/>
  <c r="M161" i="27"/>
  <c r="L161" i="27"/>
  <c r="K161" i="27"/>
  <c r="J161" i="27"/>
  <c r="I161" i="27"/>
  <c r="H161" i="27"/>
  <c r="G161" i="27"/>
  <c r="F161" i="27"/>
  <c r="K149" i="27"/>
  <c r="J149" i="27"/>
  <c r="I149" i="27"/>
  <c r="H149" i="27"/>
  <c r="G149" i="27"/>
  <c r="F149" i="27"/>
  <c r="K138" i="27"/>
  <c r="J138" i="27"/>
  <c r="I138" i="27"/>
  <c r="H138" i="27"/>
  <c r="G138" i="27"/>
  <c r="F138" i="27"/>
  <c r="E138" i="27"/>
  <c r="G127" i="27"/>
  <c r="F127" i="27"/>
  <c r="K114" i="27"/>
  <c r="I114" i="27"/>
  <c r="H114" i="27"/>
  <c r="G114" i="27"/>
  <c r="K113" i="27"/>
  <c r="I113" i="27"/>
  <c r="H113" i="27"/>
  <c r="G113" i="27"/>
  <c r="N99" i="27"/>
  <c r="L99" i="27"/>
  <c r="K99" i="27"/>
  <c r="J99" i="27"/>
  <c r="I99" i="27"/>
  <c r="H99" i="27"/>
  <c r="G99" i="27"/>
  <c r="F99" i="27"/>
  <c r="N98" i="27"/>
  <c r="L98" i="27"/>
  <c r="K98" i="27"/>
  <c r="J98" i="27"/>
  <c r="I98" i="27"/>
  <c r="H98" i="27"/>
  <c r="G98" i="27"/>
  <c r="F98" i="27"/>
  <c r="J84" i="27"/>
  <c r="I84" i="27"/>
  <c r="H84" i="27"/>
  <c r="G84" i="27"/>
  <c r="F84" i="27"/>
  <c r="E84" i="27"/>
  <c r="J83" i="27"/>
  <c r="I83" i="27"/>
  <c r="H83" i="27"/>
  <c r="G83" i="27"/>
  <c r="F83" i="27"/>
  <c r="E83" i="27"/>
  <c r="J56" i="27"/>
  <c r="I56" i="27"/>
  <c r="H56" i="27"/>
  <c r="G56" i="27"/>
  <c r="F56" i="27"/>
  <c r="E56" i="27"/>
  <c r="J55" i="27"/>
  <c r="I55" i="27"/>
  <c r="H55" i="27"/>
  <c r="G55" i="27"/>
  <c r="F55" i="27"/>
  <c r="E55" i="27"/>
  <c r="N41" i="27"/>
  <c r="M41" i="27"/>
  <c r="L41" i="27"/>
  <c r="K41" i="27"/>
  <c r="J41" i="27"/>
  <c r="I41" i="27"/>
  <c r="H41" i="27"/>
  <c r="G41" i="27"/>
  <c r="F41" i="27"/>
  <c r="N40" i="27"/>
  <c r="M40" i="27"/>
  <c r="L40" i="27"/>
  <c r="K40" i="27"/>
  <c r="J40" i="27"/>
  <c r="I40" i="27"/>
  <c r="H40" i="27"/>
  <c r="G40" i="27"/>
  <c r="F40" i="27"/>
  <c r="N27" i="27"/>
  <c r="M27" i="27"/>
  <c r="L27" i="27"/>
  <c r="K27" i="27"/>
  <c r="J27" i="27"/>
  <c r="I27" i="27"/>
  <c r="H27" i="27"/>
  <c r="G27" i="27"/>
  <c r="F27" i="27"/>
  <c r="N26" i="27"/>
  <c r="M26" i="27"/>
  <c r="L26" i="27"/>
  <c r="K26" i="27"/>
  <c r="J26" i="27"/>
  <c r="I26" i="27"/>
  <c r="H26" i="27"/>
  <c r="G26" i="27"/>
  <c r="F26" i="27"/>
  <c r="N13" i="27"/>
  <c r="M13" i="27"/>
  <c r="L13" i="27"/>
  <c r="K13" i="27"/>
  <c r="J13" i="27"/>
  <c r="I13" i="27"/>
  <c r="H13" i="27"/>
  <c r="G13" i="27"/>
  <c r="N12" i="27"/>
  <c r="M12" i="27"/>
  <c r="L12" i="27"/>
  <c r="K12" i="27"/>
  <c r="J12" i="27"/>
  <c r="I12" i="27"/>
  <c r="H12" i="27"/>
  <c r="G12" i="27"/>
  <c r="F13" i="27"/>
  <c r="F12" i="27"/>
  <c r="J11" i="26"/>
  <c r="I11" i="26"/>
  <c r="H11" i="26"/>
  <c r="G11" i="26"/>
  <c r="F11" i="26"/>
  <c r="E11" i="26"/>
  <c r="D11" i="26"/>
  <c r="C15" i="25"/>
  <c r="F10" i="25"/>
  <c r="E10" i="25"/>
  <c r="D10" i="25"/>
  <c r="C10" i="25"/>
  <c r="D18" i="24"/>
  <c r="D15" i="24"/>
  <c r="D12" i="24"/>
  <c r="D9" i="24"/>
  <c r="E78" i="23"/>
  <c r="E74" i="23"/>
  <c r="E70" i="23"/>
  <c r="E66" i="23"/>
  <c r="E62" i="23"/>
  <c r="E58" i="23"/>
  <c r="E54" i="23"/>
  <c r="E50" i="23"/>
  <c r="E47" i="23"/>
  <c r="E44" i="23"/>
  <c r="E41" i="23"/>
  <c r="E38" i="23"/>
  <c r="E35" i="23"/>
  <c r="E32" i="23"/>
  <c r="E29" i="23"/>
  <c r="E26" i="23"/>
  <c r="D25" i="23"/>
  <c r="D24" i="23"/>
  <c r="D23" i="23"/>
  <c r="D22" i="23"/>
  <c r="D21" i="23"/>
  <c r="H16" i="23"/>
  <c r="G16" i="23"/>
  <c r="F16" i="23"/>
  <c r="E16" i="23"/>
  <c r="D16" i="23"/>
  <c r="H11" i="23"/>
  <c r="G11" i="23"/>
  <c r="F11" i="23"/>
  <c r="E11" i="23"/>
  <c r="D11" i="23"/>
  <c r="G11" i="21"/>
  <c r="F11" i="21"/>
  <c r="E11" i="21"/>
  <c r="G12" i="21"/>
  <c r="F12" i="21"/>
  <c r="E12" i="21"/>
  <c r="D12" i="21"/>
  <c r="D11" i="21"/>
  <c r="L13" i="20"/>
  <c r="K13" i="20"/>
  <c r="J13" i="20"/>
  <c r="I13" i="20"/>
  <c r="H13" i="20"/>
  <c r="G13" i="20"/>
  <c r="F13" i="20"/>
  <c r="E13" i="20"/>
  <c r="D13" i="20"/>
  <c r="E10" i="19"/>
  <c r="D10" i="19"/>
  <c r="C10" i="19"/>
  <c r="E21" i="18"/>
  <c r="J11" i="17"/>
  <c r="I11" i="17"/>
  <c r="H11" i="17"/>
  <c r="G11" i="17"/>
  <c r="F11" i="17"/>
  <c r="E11" i="17"/>
  <c r="D11" i="17"/>
  <c r="J11" i="16"/>
  <c r="I11" i="16"/>
  <c r="H11" i="16"/>
  <c r="G11" i="16"/>
  <c r="F11" i="16"/>
  <c r="E11" i="16"/>
  <c r="D11" i="16"/>
  <c r="C50" i="15"/>
  <c r="C49" i="15"/>
  <c r="C48" i="15"/>
  <c r="C47" i="15"/>
  <c r="C45" i="15"/>
  <c r="C44" i="15"/>
  <c r="C43" i="15"/>
  <c r="C42" i="15"/>
  <c r="C40" i="15"/>
  <c r="C39" i="15"/>
  <c r="C38" i="15"/>
  <c r="C36" i="15"/>
  <c r="C35" i="15"/>
  <c r="C33" i="15"/>
  <c r="C32" i="15"/>
  <c r="C31" i="15"/>
  <c r="C30" i="15"/>
  <c r="C29" i="15"/>
  <c r="C27" i="15"/>
  <c r="C25" i="15"/>
  <c r="C24" i="15"/>
  <c r="C21" i="15"/>
  <c r="C19" i="15"/>
  <c r="C18" i="15"/>
  <c r="C17" i="15"/>
  <c r="C16" i="15"/>
  <c r="C15" i="15"/>
  <c r="C11" i="15"/>
  <c r="C10" i="15"/>
  <c r="C9" i="15"/>
  <c r="D12" i="14"/>
  <c r="D11" i="14"/>
  <c r="D10" i="14"/>
  <c r="B11" i="14"/>
  <c r="B10" i="14"/>
  <c r="E55" i="13"/>
  <c r="E54" i="13"/>
  <c r="E62" i="13"/>
  <c r="E61" i="13"/>
  <c r="E77" i="13"/>
  <c r="E78" i="13"/>
  <c r="E86" i="13"/>
  <c r="E90" i="13"/>
  <c r="E94" i="13"/>
  <c r="E100" i="13"/>
  <c r="E99" i="13"/>
  <c r="E98" i="13"/>
  <c r="B100" i="13"/>
  <c r="B99" i="13"/>
  <c r="B98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3" i="13"/>
  <c r="B82" i="13"/>
  <c r="B81" i="13"/>
  <c r="B80" i="13"/>
  <c r="B79" i="13"/>
  <c r="B78" i="13"/>
  <c r="B77" i="13"/>
  <c r="B76" i="13"/>
  <c r="B67" i="13"/>
  <c r="B66" i="13"/>
  <c r="B65" i="13"/>
  <c r="B64" i="13"/>
  <c r="B63" i="13"/>
  <c r="B62" i="13"/>
  <c r="B61" i="13"/>
  <c r="B60" i="13"/>
  <c r="B58" i="13"/>
  <c r="B57" i="13"/>
  <c r="B56" i="13"/>
  <c r="B55" i="13"/>
  <c r="B54" i="13"/>
  <c r="B53" i="13"/>
  <c r="B52" i="13"/>
  <c r="B50" i="13"/>
  <c r="B49" i="13"/>
  <c r="B48" i="13"/>
  <c r="B47" i="13"/>
  <c r="B46" i="13"/>
  <c r="B45" i="13"/>
  <c r="B43" i="13"/>
  <c r="B42" i="13"/>
  <c r="B41" i="13"/>
  <c r="B40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5" i="13"/>
  <c r="B24" i="13"/>
  <c r="B22" i="13"/>
  <c r="G15" i="13"/>
  <c r="G14" i="13" s="1"/>
  <c r="F15" i="13"/>
  <c r="F14" i="13" s="1"/>
  <c r="E15" i="13"/>
  <c r="E14" i="13"/>
  <c r="E13" i="13"/>
  <c r="G10" i="13"/>
  <c r="F10" i="13"/>
  <c r="E10" i="13"/>
  <c r="E53" i="12"/>
  <c r="E54" i="12"/>
  <c r="E60" i="12"/>
  <c r="E76" i="12"/>
  <c r="E77" i="12"/>
  <c r="E85" i="12"/>
  <c r="E89" i="12"/>
  <c r="E93" i="12"/>
  <c r="E99" i="12"/>
  <c r="E98" i="12"/>
  <c r="E97" i="12"/>
  <c r="B99" i="12"/>
  <c r="B98" i="12"/>
  <c r="B97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2" i="12"/>
  <c r="B81" i="12"/>
  <c r="B80" i="12"/>
  <c r="B79" i="12"/>
  <c r="B78" i="12"/>
  <c r="B77" i="12"/>
  <c r="B76" i="12"/>
  <c r="C75" i="12" s="1"/>
  <c r="B66" i="12"/>
  <c r="B65" i="12"/>
  <c r="B64" i="12"/>
  <c r="B63" i="12"/>
  <c r="B62" i="12"/>
  <c r="B61" i="12"/>
  <c r="B60" i="12"/>
  <c r="B59" i="12"/>
  <c r="B57" i="12"/>
  <c r="B56" i="12"/>
  <c r="B55" i="12"/>
  <c r="B54" i="12"/>
  <c r="B53" i="12"/>
  <c r="B52" i="12"/>
  <c r="B51" i="12"/>
  <c r="B49" i="12"/>
  <c r="B48" i="12"/>
  <c r="B47" i="12"/>
  <c r="B46" i="12"/>
  <c r="B45" i="12"/>
  <c r="B44" i="12"/>
  <c r="B42" i="12"/>
  <c r="B41" i="12"/>
  <c r="B40" i="12"/>
  <c r="B39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1" i="12"/>
  <c r="B20" i="12"/>
  <c r="B18" i="12"/>
  <c r="L11" i="12"/>
  <c r="K11" i="12"/>
  <c r="J11" i="12"/>
  <c r="I11" i="12"/>
  <c r="H11" i="12"/>
  <c r="G11" i="12"/>
  <c r="F11" i="12"/>
  <c r="E11" i="12"/>
  <c r="E157" i="11"/>
  <c r="E156" i="11"/>
  <c r="E130" i="11"/>
  <c r="E107" i="11"/>
  <c r="E90" i="11"/>
  <c r="E88" i="11"/>
  <c r="E78" i="11"/>
  <c r="E76" i="11"/>
  <c r="E71" i="11"/>
  <c r="E68" i="11"/>
  <c r="E66" i="11"/>
  <c r="E65" i="11"/>
  <c r="E59" i="11"/>
  <c r="E55" i="11"/>
  <c r="G51" i="11"/>
  <c r="G53" i="11"/>
  <c r="G55" i="11"/>
  <c r="G57" i="11"/>
  <c r="G60" i="11"/>
  <c r="G65" i="11"/>
  <c r="G68" i="11"/>
  <c r="G71" i="11"/>
  <c r="G88" i="11"/>
  <c r="G107" i="11"/>
  <c r="G130" i="11"/>
  <c r="G156" i="11"/>
  <c r="G150" i="11"/>
  <c r="E152" i="11"/>
  <c r="E150" i="11"/>
  <c r="D169" i="11"/>
  <c r="D168" i="11"/>
  <c r="D167" i="11"/>
  <c r="D166" i="11"/>
  <c r="D165" i="11"/>
  <c r="B158" i="11"/>
  <c r="B157" i="11"/>
  <c r="B156" i="11"/>
  <c r="B154" i="11"/>
  <c r="B153" i="11"/>
  <c r="B152" i="11"/>
  <c r="B151" i="11"/>
  <c r="B150" i="11"/>
  <c r="B149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2" i="11"/>
  <c r="B91" i="11"/>
  <c r="B90" i="11"/>
  <c r="B89" i="11"/>
  <c r="B88" i="11"/>
  <c r="B87" i="11"/>
  <c r="B80" i="11"/>
  <c r="B79" i="11"/>
  <c r="B78" i="11"/>
  <c r="B77" i="11"/>
  <c r="B76" i="11"/>
  <c r="B75" i="11"/>
  <c r="B73" i="11"/>
  <c r="B72" i="11"/>
  <c r="B71" i="11"/>
  <c r="B70" i="11"/>
  <c r="B69" i="11"/>
  <c r="B68" i="11"/>
  <c r="B67" i="11"/>
  <c r="B66" i="11"/>
  <c r="B65" i="11"/>
  <c r="B64" i="11"/>
  <c r="B61" i="11"/>
  <c r="B59" i="11"/>
  <c r="B55" i="11"/>
  <c r="B51" i="11"/>
  <c r="D45" i="11"/>
  <c r="C45" i="11"/>
  <c r="F38" i="11"/>
  <c r="E38" i="11"/>
  <c r="D38" i="11"/>
  <c r="F31" i="11"/>
  <c r="E31" i="11"/>
  <c r="D31" i="11"/>
  <c r="C31" i="11"/>
  <c r="F24" i="11"/>
  <c r="E24" i="11"/>
  <c r="D24" i="11"/>
  <c r="C24" i="11"/>
  <c r="F17" i="11"/>
  <c r="E17" i="11"/>
  <c r="D17" i="11"/>
  <c r="C17" i="11"/>
  <c r="H10" i="11"/>
  <c r="G10" i="11"/>
  <c r="F10" i="11"/>
  <c r="E10" i="11"/>
  <c r="D10" i="11"/>
  <c r="C10" i="11"/>
  <c r="I13" i="10"/>
  <c r="H13" i="10"/>
  <c r="G13" i="10"/>
  <c r="F13" i="10"/>
  <c r="E13" i="10"/>
  <c r="D13" i="10"/>
  <c r="L19" i="10"/>
  <c r="K19" i="10"/>
  <c r="J19" i="10"/>
  <c r="I9" i="10"/>
  <c r="H9" i="10"/>
  <c r="G9" i="10"/>
  <c r="F9" i="10"/>
  <c r="E9" i="10"/>
  <c r="D9" i="10"/>
  <c r="I186" i="9"/>
  <c r="H186" i="9"/>
  <c r="F186" i="9"/>
  <c r="E186" i="9"/>
  <c r="I185" i="9"/>
  <c r="H185" i="9"/>
  <c r="F185" i="9"/>
  <c r="E185" i="9"/>
  <c r="J171" i="9"/>
  <c r="I171" i="9"/>
  <c r="H171" i="9"/>
  <c r="J170" i="9"/>
  <c r="I170" i="9"/>
  <c r="H170" i="9"/>
  <c r="J156" i="9"/>
  <c r="I156" i="9"/>
  <c r="H156" i="9"/>
  <c r="J155" i="9"/>
  <c r="I155" i="9"/>
  <c r="H155" i="9"/>
  <c r="K141" i="9"/>
  <c r="J141" i="9"/>
  <c r="I141" i="9"/>
  <c r="K140" i="9"/>
  <c r="J140" i="9"/>
  <c r="I140" i="9"/>
  <c r="K126" i="9"/>
  <c r="J126" i="9"/>
  <c r="I126" i="9"/>
  <c r="H126" i="9"/>
  <c r="K125" i="9"/>
  <c r="J125" i="9"/>
  <c r="I125" i="9"/>
  <c r="H125" i="9"/>
  <c r="K111" i="9"/>
  <c r="J111" i="9"/>
  <c r="I111" i="9"/>
  <c r="H111" i="9"/>
  <c r="K110" i="9"/>
  <c r="J110" i="9"/>
  <c r="I110" i="9"/>
  <c r="H110" i="9"/>
  <c r="K96" i="9"/>
  <c r="J96" i="9"/>
  <c r="I96" i="9"/>
  <c r="H96" i="9"/>
  <c r="K95" i="9"/>
  <c r="J95" i="9"/>
  <c r="I95" i="9"/>
  <c r="H95" i="9"/>
  <c r="G81" i="9"/>
  <c r="F81" i="9"/>
  <c r="E81" i="9"/>
  <c r="G80" i="9"/>
  <c r="F80" i="9"/>
  <c r="E80" i="9"/>
  <c r="J61" i="9"/>
  <c r="I61" i="9"/>
  <c r="H61" i="9"/>
  <c r="J60" i="9"/>
  <c r="I60" i="9"/>
  <c r="H60" i="9"/>
  <c r="J46" i="9"/>
  <c r="I46" i="9"/>
  <c r="H46" i="9"/>
  <c r="J45" i="9"/>
  <c r="I45" i="9"/>
  <c r="H45" i="9"/>
  <c r="J31" i="9"/>
  <c r="I31" i="9"/>
  <c r="H31" i="9"/>
  <c r="J30" i="9"/>
  <c r="I30" i="9"/>
  <c r="H30" i="9"/>
  <c r="J16" i="9"/>
  <c r="I16" i="9"/>
  <c r="J15" i="9"/>
  <c r="I15" i="9"/>
  <c r="H16" i="9"/>
  <c r="H15" i="9"/>
  <c r="H22" i="9"/>
  <c r="H21" i="9"/>
  <c r="H20" i="9"/>
  <c r="H37" i="9"/>
  <c r="H36" i="9"/>
  <c r="H35" i="9"/>
  <c r="H52" i="9"/>
  <c r="H51" i="9"/>
  <c r="H50" i="9"/>
  <c r="H67" i="9"/>
  <c r="H66" i="9"/>
  <c r="H65" i="9"/>
  <c r="E87" i="9"/>
  <c r="E86" i="9"/>
  <c r="E85" i="9"/>
  <c r="H102" i="9"/>
  <c r="H101" i="9"/>
  <c r="H100" i="9"/>
  <c r="H117" i="9"/>
  <c r="H116" i="9"/>
  <c r="H115" i="9"/>
  <c r="H132" i="9"/>
  <c r="H131" i="9"/>
  <c r="H130" i="9"/>
  <c r="I147" i="9"/>
  <c r="I146" i="9"/>
  <c r="I145" i="9"/>
  <c r="H162" i="9"/>
  <c r="H161" i="9"/>
  <c r="H160" i="9"/>
  <c r="H177" i="9"/>
  <c r="H176" i="9"/>
  <c r="H175" i="9"/>
  <c r="I196" i="9"/>
  <c r="I195" i="9"/>
  <c r="I356" i="8"/>
  <c r="I355" i="8"/>
  <c r="I354" i="8"/>
  <c r="I353" i="8"/>
  <c r="I374" i="8"/>
  <c r="I373" i="8"/>
  <c r="I372" i="8"/>
  <c r="I371" i="8"/>
  <c r="I392" i="8"/>
  <c r="I391" i="8"/>
  <c r="I390" i="8"/>
  <c r="I389" i="8"/>
  <c r="I410" i="8"/>
  <c r="I409" i="8"/>
  <c r="I408" i="8"/>
  <c r="I407" i="8"/>
  <c r="I440" i="8"/>
  <c r="I439" i="8"/>
  <c r="I438" i="8"/>
  <c r="I437" i="8"/>
  <c r="I458" i="8"/>
  <c r="I457" i="8"/>
  <c r="I456" i="8"/>
  <c r="I455" i="8"/>
  <c r="I476" i="8"/>
  <c r="I475" i="8"/>
  <c r="I474" i="8"/>
  <c r="I473" i="8"/>
  <c r="I494" i="8"/>
  <c r="I493" i="8"/>
  <c r="I492" i="8"/>
  <c r="I491" i="8"/>
  <c r="I509" i="8"/>
  <c r="I512" i="8"/>
  <c r="I511" i="8"/>
  <c r="I510" i="8"/>
  <c r="I530" i="8"/>
  <c r="I529" i="8"/>
  <c r="I528" i="8"/>
  <c r="I527" i="8"/>
  <c r="I548" i="8"/>
  <c r="I547" i="8"/>
  <c r="I546" i="8"/>
  <c r="I545" i="8"/>
  <c r="I566" i="8"/>
  <c r="I565" i="8"/>
  <c r="I564" i="8"/>
  <c r="I563" i="8"/>
  <c r="I584" i="8"/>
  <c r="I583" i="8"/>
  <c r="I582" i="8"/>
  <c r="I581" i="8"/>
  <c r="J602" i="8"/>
  <c r="J601" i="8"/>
  <c r="J600" i="8"/>
  <c r="J599" i="8"/>
  <c r="J620" i="8"/>
  <c r="J619" i="8"/>
  <c r="J618" i="8"/>
  <c r="J617" i="8"/>
  <c r="J637" i="8"/>
  <c r="J636" i="8"/>
  <c r="J635" i="8"/>
  <c r="J638" i="8"/>
  <c r="L631" i="8"/>
  <c r="K631" i="8"/>
  <c r="J631" i="8"/>
  <c r="L630" i="8"/>
  <c r="K630" i="8"/>
  <c r="J630" i="8"/>
  <c r="L629" i="8"/>
  <c r="K629" i="8"/>
  <c r="J629" i="8"/>
  <c r="L613" i="8"/>
  <c r="K613" i="8"/>
  <c r="J613" i="8"/>
  <c r="L612" i="8"/>
  <c r="K612" i="8"/>
  <c r="J612" i="8"/>
  <c r="L611" i="8"/>
  <c r="K611" i="8"/>
  <c r="J611" i="8"/>
  <c r="L595" i="8"/>
  <c r="K595" i="8"/>
  <c r="J595" i="8"/>
  <c r="L594" i="8"/>
  <c r="K594" i="8"/>
  <c r="J594" i="8"/>
  <c r="L593" i="8"/>
  <c r="K593" i="8"/>
  <c r="J593" i="8"/>
  <c r="L577" i="8"/>
  <c r="K577" i="8"/>
  <c r="J577" i="8"/>
  <c r="I577" i="8"/>
  <c r="L576" i="8"/>
  <c r="K576" i="8"/>
  <c r="J576" i="8"/>
  <c r="I576" i="8"/>
  <c r="L575" i="8"/>
  <c r="K575" i="8"/>
  <c r="J575" i="8"/>
  <c r="I575" i="8"/>
  <c r="L559" i="8"/>
  <c r="K559" i="8"/>
  <c r="J559" i="8"/>
  <c r="I559" i="8"/>
  <c r="L558" i="8"/>
  <c r="K558" i="8"/>
  <c r="J558" i="8"/>
  <c r="I558" i="8"/>
  <c r="L557" i="8"/>
  <c r="K557" i="8"/>
  <c r="J557" i="8"/>
  <c r="I557" i="8"/>
  <c r="L541" i="8"/>
  <c r="K541" i="8"/>
  <c r="J541" i="8"/>
  <c r="I541" i="8"/>
  <c r="L540" i="8"/>
  <c r="K540" i="8"/>
  <c r="J540" i="8"/>
  <c r="I540" i="8"/>
  <c r="L539" i="8"/>
  <c r="K539" i="8"/>
  <c r="J539" i="8"/>
  <c r="I539" i="8"/>
  <c r="L523" i="8"/>
  <c r="K523" i="8"/>
  <c r="J523" i="8"/>
  <c r="I523" i="8"/>
  <c r="L522" i="8"/>
  <c r="K522" i="8"/>
  <c r="J522" i="8"/>
  <c r="I522" i="8"/>
  <c r="L521" i="8"/>
  <c r="K521" i="8"/>
  <c r="J521" i="8"/>
  <c r="I521" i="8"/>
  <c r="L505" i="8"/>
  <c r="K505" i="8"/>
  <c r="J505" i="8"/>
  <c r="I505" i="8"/>
  <c r="L504" i="8"/>
  <c r="K504" i="8"/>
  <c r="J504" i="8"/>
  <c r="I504" i="8"/>
  <c r="L503" i="8"/>
  <c r="K503" i="8"/>
  <c r="J503" i="8"/>
  <c r="I503" i="8"/>
  <c r="L487" i="8"/>
  <c r="K487" i="8"/>
  <c r="J487" i="8"/>
  <c r="I487" i="8"/>
  <c r="L486" i="8"/>
  <c r="K486" i="8"/>
  <c r="J486" i="8"/>
  <c r="I486" i="8"/>
  <c r="L485" i="8"/>
  <c r="K485" i="8"/>
  <c r="J485" i="8"/>
  <c r="I485" i="8"/>
  <c r="L469" i="8"/>
  <c r="K469" i="8"/>
  <c r="J469" i="8"/>
  <c r="I469" i="8"/>
  <c r="L468" i="8"/>
  <c r="K468" i="8"/>
  <c r="J468" i="8"/>
  <c r="I468" i="8"/>
  <c r="L467" i="8"/>
  <c r="K467" i="8"/>
  <c r="J467" i="8"/>
  <c r="I467" i="8"/>
  <c r="L451" i="8"/>
  <c r="K451" i="8"/>
  <c r="J451" i="8"/>
  <c r="I451" i="8"/>
  <c r="L450" i="8"/>
  <c r="K450" i="8"/>
  <c r="J450" i="8"/>
  <c r="I450" i="8"/>
  <c r="L449" i="8"/>
  <c r="K449" i="8"/>
  <c r="J449" i="8"/>
  <c r="I449" i="8"/>
  <c r="L433" i="8"/>
  <c r="K433" i="8"/>
  <c r="J433" i="8"/>
  <c r="I433" i="8"/>
  <c r="L432" i="8"/>
  <c r="K432" i="8"/>
  <c r="J432" i="8"/>
  <c r="I432" i="8"/>
  <c r="L431" i="8"/>
  <c r="K431" i="8"/>
  <c r="J431" i="8"/>
  <c r="I431" i="8"/>
  <c r="K421" i="8"/>
  <c r="J421" i="8"/>
  <c r="I421" i="8"/>
  <c r="K420" i="8"/>
  <c r="J420" i="8"/>
  <c r="I420" i="8"/>
  <c r="K419" i="8"/>
  <c r="J419" i="8"/>
  <c r="I419" i="8"/>
  <c r="K403" i="8"/>
  <c r="J403" i="8"/>
  <c r="I403" i="8"/>
  <c r="K402" i="8"/>
  <c r="J402" i="8"/>
  <c r="I402" i="8"/>
  <c r="K401" i="8"/>
  <c r="J401" i="8"/>
  <c r="I401" i="8"/>
  <c r="K385" i="8"/>
  <c r="J385" i="8"/>
  <c r="K384" i="8"/>
  <c r="J384" i="8"/>
  <c r="K383" i="8"/>
  <c r="J383" i="8"/>
  <c r="I385" i="8"/>
  <c r="I384" i="8"/>
  <c r="I383" i="8"/>
  <c r="K367" i="8"/>
  <c r="J367" i="8"/>
  <c r="I367" i="8"/>
  <c r="K366" i="8"/>
  <c r="J366" i="8"/>
  <c r="I366" i="8"/>
  <c r="K365" i="8"/>
  <c r="J365" i="8"/>
  <c r="I365" i="8"/>
  <c r="K349" i="8"/>
  <c r="J349" i="8"/>
  <c r="I349" i="8"/>
  <c r="K348" i="8"/>
  <c r="J348" i="8"/>
  <c r="I348" i="8"/>
  <c r="K347" i="8"/>
  <c r="J347" i="8"/>
  <c r="I347" i="8"/>
  <c r="L331" i="8"/>
  <c r="K331" i="8"/>
  <c r="J331" i="8"/>
  <c r="L330" i="8"/>
  <c r="K330" i="8"/>
  <c r="J330" i="8"/>
  <c r="L329" i="8"/>
  <c r="K329" i="8"/>
  <c r="J329" i="8"/>
  <c r="L313" i="8"/>
  <c r="K313" i="8"/>
  <c r="J313" i="8"/>
  <c r="L312" i="8"/>
  <c r="K312" i="8"/>
  <c r="J312" i="8"/>
  <c r="L311" i="8"/>
  <c r="K311" i="8"/>
  <c r="J311" i="8"/>
  <c r="J338" i="8"/>
  <c r="J337" i="8"/>
  <c r="J336" i="8"/>
  <c r="J335" i="8"/>
  <c r="J320" i="8"/>
  <c r="J319" i="8"/>
  <c r="J318" i="8"/>
  <c r="J317" i="8"/>
  <c r="J302" i="8"/>
  <c r="J301" i="8"/>
  <c r="J300" i="8"/>
  <c r="J299" i="8"/>
  <c r="L295" i="8"/>
  <c r="K295" i="8"/>
  <c r="J295" i="8"/>
  <c r="L294" i="8"/>
  <c r="K294" i="8"/>
  <c r="J294" i="8"/>
  <c r="L293" i="8"/>
  <c r="K293" i="8"/>
  <c r="J293" i="8"/>
  <c r="L277" i="8"/>
  <c r="K277" i="8"/>
  <c r="J277" i="8"/>
  <c r="I277" i="8"/>
  <c r="L276" i="8"/>
  <c r="K276" i="8"/>
  <c r="J276" i="8"/>
  <c r="I276" i="8"/>
  <c r="L275" i="8"/>
  <c r="K275" i="8"/>
  <c r="J275" i="8"/>
  <c r="I275" i="8"/>
  <c r="L259" i="8"/>
  <c r="K259" i="8"/>
  <c r="J259" i="8"/>
  <c r="I259" i="8"/>
  <c r="L258" i="8"/>
  <c r="K258" i="8"/>
  <c r="J258" i="8"/>
  <c r="I258" i="8"/>
  <c r="L257" i="8"/>
  <c r="K257" i="8"/>
  <c r="J257" i="8"/>
  <c r="I257" i="8"/>
  <c r="L241" i="8"/>
  <c r="K241" i="8"/>
  <c r="J241" i="8"/>
  <c r="I241" i="8"/>
  <c r="L240" i="8"/>
  <c r="K240" i="8"/>
  <c r="J240" i="8"/>
  <c r="I240" i="8"/>
  <c r="L239" i="8"/>
  <c r="K239" i="8"/>
  <c r="J239" i="8"/>
  <c r="I239" i="8"/>
  <c r="L223" i="8"/>
  <c r="K223" i="8"/>
  <c r="J223" i="8"/>
  <c r="I223" i="8"/>
  <c r="L222" i="8"/>
  <c r="K222" i="8"/>
  <c r="J222" i="8"/>
  <c r="I222" i="8"/>
  <c r="L221" i="8"/>
  <c r="K221" i="8"/>
  <c r="J221" i="8"/>
  <c r="I221" i="8"/>
  <c r="L205" i="8"/>
  <c r="K205" i="8"/>
  <c r="J205" i="8"/>
  <c r="I205" i="8"/>
  <c r="L204" i="8"/>
  <c r="K204" i="8"/>
  <c r="J204" i="8"/>
  <c r="I204" i="8"/>
  <c r="L203" i="8"/>
  <c r="K203" i="8"/>
  <c r="J203" i="8"/>
  <c r="I203" i="8"/>
  <c r="L187" i="8"/>
  <c r="K187" i="8"/>
  <c r="J187" i="8"/>
  <c r="I187" i="8"/>
  <c r="L186" i="8"/>
  <c r="K186" i="8"/>
  <c r="J186" i="8"/>
  <c r="I186" i="8"/>
  <c r="L185" i="8"/>
  <c r="K185" i="8"/>
  <c r="J185" i="8"/>
  <c r="I185" i="8"/>
  <c r="L169" i="8"/>
  <c r="K169" i="8"/>
  <c r="J169" i="8"/>
  <c r="I169" i="8"/>
  <c r="L168" i="8"/>
  <c r="K168" i="8"/>
  <c r="J168" i="8"/>
  <c r="I168" i="8"/>
  <c r="L167" i="8"/>
  <c r="K167" i="8"/>
  <c r="J167" i="8"/>
  <c r="I167" i="8"/>
  <c r="L151" i="8"/>
  <c r="K151" i="8"/>
  <c r="J151" i="8"/>
  <c r="I151" i="8"/>
  <c r="L150" i="8"/>
  <c r="K150" i="8"/>
  <c r="J150" i="8"/>
  <c r="I150" i="8"/>
  <c r="L149" i="8"/>
  <c r="K149" i="8"/>
  <c r="J149" i="8"/>
  <c r="I149" i="8"/>
  <c r="I284" i="8"/>
  <c r="I283" i="8"/>
  <c r="I282" i="8"/>
  <c r="I281" i="8"/>
  <c r="I266" i="8"/>
  <c r="I265" i="8"/>
  <c r="I264" i="8"/>
  <c r="I263" i="8"/>
  <c r="I248" i="8"/>
  <c r="I247" i="8"/>
  <c r="I246" i="8"/>
  <c r="I245" i="8"/>
  <c r="I230" i="8"/>
  <c r="I229" i="8"/>
  <c r="I228" i="8"/>
  <c r="I227" i="8"/>
  <c r="I212" i="8"/>
  <c r="I211" i="8"/>
  <c r="I210" i="8"/>
  <c r="I209" i="8"/>
  <c r="I194" i="8"/>
  <c r="I193" i="8"/>
  <c r="I192" i="8"/>
  <c r="I191" i="8"/>
  <c r="I176" i="8"/>
  <c r="I175" i="8"/>
  <c r="I174" i="8"/>
  <c r="I173" i="8"/>
  <c r="I158" i="8"/>
  <c r="I157" i="8"/>
  <c r="I156" i="8"/>
  <c r="I155" i="8"/>
  <c r="I140" i="8"/>
  <c r="I139" i="8"/>
  <c r="I138" i="8"/>
  <c r="I137" i="8"/>
  <c r="L133" i="8"/>
  <c r="K133" i="8"/>
  <c r="J133" i="8"/>
  <c r="I133" i="8"/>
  <c r="L132" i="8"/>
  <c r="K132" i="8"/>
  <c r="J132" i="8"/>
  <c r="I132" i="8"/>
  <c r="L131" i="8"/>
  <c r="K131" i="8"/>
  <c r="J131" i="8"/>
  <c r="I131" i="8"/>
  <c r="H115" i="8"/>
  <c r="G115" i="8"/>
  <c r="F115" i="8"/>
  <c r="H114" i="8"/>
  <c r="G114" i="8"/>
  <c r="F114" i="8"/>
  <c r="H113" i="8"/>
  <c r="G113" i="8"/>
  <c r="F113" i="8"/>
  <c r="H98" i="8"/>
  <c r="G98" i="8"/>
  <c r="F98" i="8"/>
  <c r="H97" i="8"/>
  <c r="G97" i="8"/>
  <c r="F97" i="8"/>
  <c r="H96" i="8"/>
  <c r="G96" i="8"/>
  <c r="F96" i="8"/>
  <c r="F122" i="8"/>
  <c r="F121" i="8"/>
  <c r="F120" i="8"/>
  <c r="F119" i="8"/>
  <c r="F105" i="8"/>
  <c r="F104" i="8"/>
  <c r="F103" i="8"/>
  <c r="F102" i="8"/>
  <c r="F87" i="8"/>
  <c r="F86" i="8"/>
  <c r="F85" i="8"/>
  <c r="F84" i="8"/>
  <c r="H80" i="8"/>
  <c r="G80" i="8"/>
  <c r="F80" i="8"/>
  <c r="H79" i="8"/>
  <c r="G79" i="8"/>
  <c r="F79" i="8"/>
  <c r="H78" i="8"/>
  <c r="G78" i="8"/>
  <c r="F78" i="8"/>
  <c r="G68" i="8"/>
  <c r="F68" i="8"/>
  <c r="E68" i="8"/>
  <c r="G67" i="8"/>
  <c r="F67" i="8"/>
  <c r="E67" i="8"/>
  <c r="G66" i="8"/>
  <c r="F66" i="8"/>
  <c r="E66" i="8"/>
  <c r="E57" i="8"/>
  <c r="E56" i="8"/>
  <c r="E55" i="8"/>
  <c r="E22" i="8"/>
  <c r="E21" i="8"/>
  <c r="E20" i="8"/>
  <c r="E19" i="8"/>
  <c r="H51" i="8"/>
  <c r="G51" i="8"/>
  <c r="F51" i="8"/>
  <c r="E51" i="8"/>
  <c r="H50" i="8"/>
  <c r="G50" i="8"/>
  <c r="F50" i="8"/>
  <c r="E50" i="8"/>
  <c r="H49" i="8"/>
  <c r="G49" i="8"/>
  <c r="F49" i="8"/>
  <c r="E49" i="8"/>
  <c r="H15" i="8"/>
  <c r="G15" i="8"/>
  <c r="F15" i="8"/>
  <c r="E15" i="8"/>
  <c r="H14" i="8"/>
  <c r="G14" i="8"/>
  <c r="F14" i="8"/>
  <c r="E14" i="8"/>
  <c r="H13" i="8"/>
  <c r="G13" i="8"/>
  <c r="F13" i="8"/>
  <c r="E13" i="8"/>
  <c r="N283" i="7"/>
  <c r="N282" i="7"/>
  <c r="O278" i="7"/>
  <c r="N278" i="7"/>
  <c r="O277" i="7"/>
  <c r="N277" i="7"/>
  <c r="K270" i="7"/>
  <c r="K268" i="7"/>
  <c r="K267" i="7"/>
  <c r="K266" i="7"/>
  <c r="K253" i="7"/>
  <c r="K251" i="7"/>
  <c r="K250" i="7"/>
  <c r="K249" i="7"/>
  <c r="K236" i="7"/>
  <c r="K234" i="7"/>
  <c r="K233" i="7"/>
  <c r="K232" i="7"/>
  <c r="K262" i="7"/>
  <c r="K261" i="7"/>
  <c r="K245" i="7"/>
  <c r="K244" i="7"/>
  <c r="K228" i="7"/>
  <c r="K227" i="7"/>
  <c r="K211" i="7"/>
  <c r="K210" i="7"/>
  <c r="K219" i="7"/>
  <c r="K217" i="7"/>
  <c r="K216" i="7"/>
  <c r="K215" i="7"/>
  <c r="K202" i="7"/>
  <c r="K200" i="7"/>
  <c r="K199" i="7"/>
  <c r="K198" i="7"/>
  <c r="K194" i="7"/>
  <c r="K193" i="7"/>
  <c r="K185" i="7"/>
  <c r="K183" i="7"/>
  <c r="K182" i="7"/>
  <c r="K181" i="7"/>
  <c r="K177" i="7"/>
  <c r="K176" i="7"/>
  <c r="K163" i="7"/>
  <c r="J163" i="7"/>
  <c r="K162" i="7"/>
  <c r="J162" i="7"/>
  <c r="J154" i="7"/>
  <c r="I154" i="7"/>
  <c r="G154" i="7"/>
  <c r="F154" i="7"/>
  <c r="E154" i="7"/>
  <c r="J153" i="7"/>
  <c r="I153" i="7"/>
  <c r="G153" i="7"/>
  <c r="F153" i="7"/>
  <c r="E153" i="7"/>
  <c r="K146" i="7"/>
  <c r="J146" i="7"/>
  <c r="I146" i="7"/>
  <c r="I144" i="7"/>
  <c r="I143" i="7"/>
  <c r="I142" i="7"/>
  <c r="K138" i="7"/>
  <c r="J138" i="7"/>
  <c r="I138" i="7"/>
  <c r="K137" i="7"/>
  <c r="J137" i="7"/>
  <c r="I137" i="7"/>
  <c r="K129" i="7"/>
  <c r="J129" i="7"/>
  <c r="I129" i="7"/>
  <c r="I127" i="7"/>
  <c r="I126" i="7"/>
  <c r="I125" i="7"/>
  <c r="K121" i="7"/>
  <c r="J121" i="7"/>
  <c r="I121" i="7"/>
  <c r="K120" i="7"/>
  <c r="J120" i="7"/>
  <c r="I120" i="7"/>
  <c r="L111" i="7"/>
  <c r="K111" i="7"/>
  <c r="J111" i="7"/>
  <c r="J109" i="7"/>
  <c r="J108" i="7"/>
  <c r="J107" i="7"/>
  <c r="L103" i="7"/>
  <c r="K103" i="7"/>
  <c r="J103" i="7"/>
  <c r="L102" i="7"/>
  <c r="K102" i="7"/>
  <c r="J102" i="7"/>
  <c r="L93" i="7"/>
  <c r="K93" i="7"/>
  <c r="J93" i="7"/>
  <c r="I93" i="7"/>
  <c r="L91" i="7"/>
  <c r="K91" i="7"/>
  <c r="J91" i="7"/>
  <c r="I91" i="7"/>
  <c r="I90" i="7"/>
  <c r="I89" i="7"/>
  <c r="L85" i="7"/>
  <c r="L89" i="7" s="1"/>
  <c r="K85" i="7"/>
  <c r="K89" i="7" s="1"/>
  <c r="J85" i="7"/>
  <c r="J89" i="7" s="1"/>
  <c r="I85" i="7"/>
  <c r="L84" i="7"/>
  <c r="K84" i="7"/>
  <c r="J84" i="7"/>
  <c r="I84" i="7"/>
  <c r="L76" i="7"/>
  <c r="K76" i="7"/>
  <c r="J76" i="7"/>
  <c r="I76" i="7"/>
  <c r="L74" i="7"/>
  <c r="K74" i="7"/>
  <c r="J74" i="7"/>
  <c r="I74" i="7"/>
  <c r="I73" i="7"/>
  <c r="I72" i="7"/>
  <c r="L59" i="7"/>
  <c r="K59" i="7"/>
  <c r="J59" i="7"/>
  <c r="I59" i="7"/>
  <c r="I56" i="7"/>
  <c r="I57" i="7"/>
  <c r="L57" i="7"/>
  <c r="K57" i="7"/>
  <c r="J57" i="7"/>
  <c r="I55" i="7"/>
  <c r="L68" i="7"/>
  <c r="L72" i="7" s="1"/>
  <c r="K68" i="7"/>
  <c r="K72" i="7" s="1"/>
  <c r="J68" i="7"/>
  <c r="J72" i="7" s="1"/>
  <c r="I68" i="7"/>
  <c r="L67" i="7"/>
  <c r="K67" i="7"/>
  <c r="J67" i="7"/>
  <c r="I67" i="7"/>
  <c r="L51" i="7"/>
  <c r="K51" i="7"/>
  <c r="J51" i="7"/>
  <c r="I51" i="7"/>
  <c r="L50" i="7"/>
  <c r="K50" i="7"/>
  <c r="J50" i="7"/>
  <c r="I50" i="7"/>
  <c r="H42" i="7"/>
  <c r="G42" i="7"/>
  <c r="F42" i="7"/>
  <c r="F40" i="7"/>
  <c r="F39" i="7"/>
  <c r="F38" i="7"/>
  <c r="H34" i="7"/>
  <c r="G34" i="7"/>
  <c r="F34" i="7"/>
  <c r="H33" i="7"/>
  <c r="G33" i="7"/>
  <c r="F33" i="7"/>
  <c r="E21" i="7"/>
  <c r="E20" i="7"/>
  <c r="E19" i="7"/>
  <c r="H15" i="7"/>
  <c r="G15" i="7"/>
  <c r="F15" i="7"/>
  <c r="E15" i="7"/>
  <c r="H14" i="7"/>
  <c r="G14" i="7"/>
  <c r="F14" i="7"/>
  <c r="E14" i="7"/>
  <c r="F22" i="6"/>
  <c r="E22" i="6"/>
  <c r="D22" i="6"/>
  <c r="F21" i="6"/>
  <c r="E21" i="6"/>
  <c r="D21" i="6"/>
  <c r="F12" i="6"/>
  <c r="E12" i="6"/>
  <c r="D12" i="6"/>
  <c r="F11" i="6"/>
  <c r="E11" i="6"/>
  <c r="D11" i="6"/>
  <c r="G11" i="5"/>
  <c r="F12" i="5"/>
  <c r="E12" i="5"/>
  <c r="D12" i="5"/>
  <c r="F11" i="5"/>
  <c r="E11" i="5"/>
  <c r="D11" i="5"/>
  <c r="M215" i="4"/>
  <c r="L214" i="4"/>
  <c r="L213" i="4"/>
  <c r="L212" i="4"/>
  <c r="M208" i="4"/>
  <c r="L208" i="4"/>
  <c r="M207" i="4"/>
  <c r="L207" i="4"/>
  <c r="M199" i="4"/>
  <c r="L198" i="4"/>
  <c r="L197" i="4"/>
  <c r="L196" i="4"/>
  <c r="M192" i="4"/>
  <c r="L192" i="4"/>
  <c r="M191" i="4"/>
  <c r="L191" i="4"/>
  <c r="M183" i="4"/>
  <c r="M182" i="4"/>
  <c r="M181" i="4"/>
  <c r="M177" i="4"/>
  <c r="M176" i="4"/>
  <c r="L168" i="4"/>
  <c r="L167" i="4"/>
  <c r="L166" i="4"/>
  <c r="M162" i="4"/>
  <c r="L162" i="4"/>
  <c r="M161" i="4"/>
  <c r="L161" i="4"/>
  <c r="M147" i="4"/>
  <c r="L147" i="4"/>
  <c r="M146" i="4"/>
  <c r="L146" i="4"/>
  <c r="L153" i="4"/>
  <c r="L152" i="4"/>
  <c r="L151" i="4"/>
  <c r="L138" i="4"/>
  <c r="L137" i="4"/>
  <c r="L136" i="4"/>
  <c r="M132" i="4"/>
  <c r="L132" i="4"/>
  <c r="M131" i="4"/>
  <c r="L131" i="4"/>
  <c r="K120" i="4"/>
  <c r="J120" i="4"/>
  <c r="H120" i="4"/>
  <c r="G120" i="4"/>
  <c r="K119" i="4"/>
  <c r="J119" i="4"/>
  <c r="H119" i="4"/>
  <c r="G119" i="4"/>
  <c r="G108" i="4"/>
  <c r="G107" i="4"/>
  <c r="L75" i="4"/>
  <c r="K75" i="4"/>
  <c r="J75" i="4"/>
  <c r="H75" i="4"/>
  <c r="G75" i="4"/>
  <c r="F75" i="4"/>
  <c r="L74" i="4"/>
  <c r="K74" i="4"/>
  <c r="J74" i="4"/>
  <c r="H74" i="4"/>
  <c r="G74" i="4"/>
  <c r="F74" i="4"/>
  <c r="L66" i="4"/>
  <c r="K66" i="4"/>
  <c r="J66" i="4"/>
  <c r="H66" i="4"/>
  <c r="G66" i="4"/>
  <c r="L65" i="4"/>
  <c r="K65" i="4"/>
  <c r="J65" i="4"/>
  <c r="H65" i="4"/>
  <c r="G65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H47" i="4"/>
  <c r="E47" i="4"/>
  <c r="J39" i="4"/>
  <c r="H39" i="4"/>
  <c r="G39" i="4"/>
  <c r="J38" i="4"/>
  <c r="H38" i="4"/>
  <c r="G38" i="4"/>
  <c r="H30" i="4"/>
  <c r="G30" i="4"/>
  <c r="G29" i="4"/>
  <c r="J12" i="4"/>
  <c r="I12" i="4"/>
  <c r="J11" i="4"/>
  <c r="I11" i="4"/>
  <c r="G12" i="4"/>
  <c r="G11" i="4"/>
  <c r="D18" i="3"/>
  <c r="D17" i="3"/>
  <c r="D15" i="3"/>
  <c r="D11" i="3"/>
  <c r="D9" i="3"/>
  <c r="J40" i="4" l="1"/>
  <c r="I187" i="9"/>
  <c r="E155" i="7"/>
  <c r="I197" i="9"/>
  <c r="F155" i="7"/>
  <c r="G155" i="7"/>
  <c r="J235" i="31"/>
  <c r="E235" i="31"/>
  <c r="E245" i="31"/>
  <c r="J245" i="31"/>
  <c r="I255" i="31"/>
  <c r="E255" i="31"/>
  <c r="M266" i="31"/>
  <c r="N266" i="31"/>
  <c r="K266" i="31"/>
  <c r="L266" i="31"/>
  <c r="N276" i="31"/>
  <c r="K276" i="31"/>
  <c r="L276" i="31"/>
  <c r="M276" i="31"/>
  <c r="E13" i="29"/>
  <c r="F14" i="27"/>
  <c r="H14" i="27"/>
  <c r="J14" i="27"/>
  <c r="L14" i="27"/>
  <c r="N14" i="27"/>
  <c r="K14" i="27"/>
  <c r="G14" i="27"/>
  <c r="G28" i="27"/>
  <c r="K28" i="27"/>
  <c r="N28" i="27"/>
  <c r="F28" i="27"/>
  <c r="J28" i="27"/>
  <c r="I28" i="27"/>
  <c r="M28" i="27"/>
  <c r="G42" i="27"/>
  <c r="I42" i="27"/>
  <c r="K42" i="27"/>
  <c r="M42" i="27"/>
  <c r="H42" i="27"/>
  <c r="I57" i="27"/>
  <c r="J57" i="27"/>
  <c r="E57" i="27"/>
  <c r="F57" i="27"/>
  <c r="H85" i="27"/>
  <c r="I85" i="27"/>
  <c r="L100" i="27"/>
  <c r="N100" i="27"/>
  <c r="F100" i="27"/>
  <c r="G100" i="27"/>
  <c r="H100" i="27"/>
  <c r="I100" i="27"/>
  <c r="J100" i="27"/>
  <c r="K100" i="27"/>
  <c r="H115" i="27"/>
  <c r="I115" i="27"/>
  <c r="K115" i="27"/>
  <c r="C20" i="25"/>
  <c r="D20" i="25"/>
  <c r="C26" i="25"/>
  <c r="D26" i="25"/>
  <c r="C32" i="25"/>
  <c r="D32" i="25"/>
  <c r="F13" i="13"/>
  <c r="G13" i="13"/>
  <c r="C62" i="13"/>
  <c r="C66" i="13"/>
  <c r="C76" i="13"/>
  <c r="C78" i="13"/>
  <c r="C80" i="13"/>
  <c r="C82" i="13"/>
  <c r="C85" i="13"/>
  <c r="C91" i="13"/>
  <c r="C95" i="13"/>
  <c r="C77" i="12"/>
  <c r="C79" i="12"/>
  <c r="C81" i="12"/>
  <c r="C84" i="12"/>
  <c r="C86" i="12"/>
  <c r="C88" i="12"/>
  <c r="C94" i="12"/>
  <c r="C75" i="11"/>
  <c r="C79" i="11"/>
  <c r="C91" i="11"/>
  <c r="C132" i="11"/>
  <c r="C136" i="11"/>
  <c r="C140" i="11"/>
  <c r="C142" i="11"/>
  <c r="H17" i="9"/>
  <c r="J17" i="9"/>
  <c r="H32" i="9"/>
  <c r="I32" i="9"/>
  <c r="J32" i="9"/>
  <c r="H47" i="9"/>
  <c r="J47" i="9"/>
  <c r="H62" i="9"/>
  <c r="I62" i="9"/>
  <c r="J62" i="9"/>
  <c r="E82" i="9"/>
  <c r="G82" i="9"/>
  <c r="H97" i="9"/>
  <c r="I97" i="9"/>
  <c r="J97" i="9"/>
  <c r="K97" i="9"/>
  <c r="J112" i="9"/>
  <c r="K112" i="9"/>
  <c r="H112" i="9"/>
  <c r="J127" i="9"/>
  <c r="I127" i="9"/>
  <c r="H127" i="9"/>
  <c r="K127" i="9"/>
  <c r="K142" i="9"/>
  <c r="J142" i="9"/>
  <c r="I157" i="9"/>
  <c r="J172" i="9"/>
  <c r="H187" i="9"/>
  <c r="E187" i="9"/>
  <c r="F187" i="9"/>
  <c r="E16" i="8"/>
  <c r="F16" i="8"/>
  <c r="G16" i="8"/>
  <c r="H16" i="8"/>
  <c r="H52" i="8"/>
  <c r="G52" i="8"/>
  <c r="E52" i="8"/>
  <c r="F52" i="8"/>
  <c r="G81" i="8"/>
  <c r="G116" i="8"/>
  <c r="J134" i="8"/>
  <c r="I134" i="8"/>
  <c r="K152" i="8"/>
  <c r="L152" i="8"/>
  <c r="J152" i="8"/>
  <c r="I152" i="8"/>
  <c r="J170" i="8"/>
  <c r="I170" i="8"/>
  <c r="K188" i="8"/>
  <c r="L188" i="8"/>
  <c r="I188" i="8"/>
  <c r="J188" i="8"/>
  <c r="J206" i="8"/>
  <c r="I206" i="8"/>
  <c r="L206" i="8"/>
  <c r="K224" i="8"/>
  <c r="I224" i="8"/>
  <c r="J224" i="8"/>
  <c r="L242" i="8"/>
  <c r="J242" i="8"/>
  <c r="I242" i="8"/>
  <c r="J260" i="8"/>
  <c r="I260" i="8"/>
  <c r="L260" i="8"/>
  <c r="J278" i="8"/>
  <c r="I278" i="8"/>
  <c r="L296" i="8"/>
  <c r="J296" i="8"/>
  <c r="K296" i="8"/>
  <c r="L332" i="8"/>
  <c r="K332" i="8"/>
  <c r="K386" i="8"/>
  <c r="J404" i="8"/>
  <c r="K422" i="8"/>
  <c r="K434" i="8"/>
  <c r="L434" i="8"/>
  <c r="J434" i="8"/>
  <c r="I434" i="8"/>
  <c r="L452" i="8"/>
  <c r="J452" i="8"/>
  <c r="I452" i="8"/>
  <c r="K470" i="8"/>
  <c r="I470" i="8"/>
  <c r="J470" i="8"/>
  <c r="L488" i="8"/>
  <c r="J488" i="8"/>
  <c r="I488" i="8"/>
  <c r="L506" i="8"/>
  <c r="I506" i="8"/>
  <c r="J506" i="8"/>
  <c r="L524" i="8"/>
  <c r="J524" i="8"/>
  <c r="I524" i="8"/>
  <c r="J542" i="8"/>
  <c r="L542" i="8"/>
  <c r="I542" i="8"/>
  <c r="K542" i="8"/>
  <c r="J560" i="8"/>
  <c r="I560" i="8"/>
  <c r="I578" i="8"/>
  <c r="J578" i="8"/>
  <c r="K578" i="8"/>
  <c r="L578" i="8"/>
  <c r="L596" i="8"/>
  <c r="J596" i="8"/>
  <c r="K596" i="8"/>
  <c r="L632" i="8"/>
  <c r="K632" i="8"/>
  <c r="F16" i="7"/>
  <c r="G16" i="7"/>
  <c r="E16" i="7"/>
  <c r="H16" i="7"/>
  <c r="F35" i="7"/>
  <c r="G35" i="7"/>
  <c r="J52" i="7"/>
  <c r="J56" i="7" s="1"/>
  <c r="I52" i="7"/>
  <c r="J55" i="7"/>
  <c r="K52" i="7"/>
  <c r="K56" i="7" s="1"/>
  <c r="L55" i="7"/>
  <c r="J69" i="7"/>
  <c r="J73" i="7" s="1"/>
  <c r="K69" i="7"/>
  <c r="K73" i="7" s="1"/>
  <c r="I69" i="7"/>
  <c r="K86" i="7"/>
  <c r="K90" i="7" s="1"/>
  <c r="I86" i="7"/>
  <c r="K122" i="7"/>
  <c r="J139" i="7"/>
  <c r="K139" i="7"/>
  <c r="K164" i="7"/>
  <c r="K178" i="7"/>
  <c r="K246" i="7"/>
  <c r="N279" i="7"/>
  <c r="O279" i="7"/>
  <c r="E13" i="6"/>
  <c r="D13" i="5"/>
  <c r="G13" i="4"/>
  <c r="G31" i="4"/>
  <c r="H40" i="4"/>
  <c r="G58" i="4"/>
  <c r="K58" i="4"/>
  <c r="G67" i="4"/>
  <c r="K67" i="4"/>
  <c r="L67" i="4"/>
  <c r="H76" i="4"/>
  <c r="J76" i="4"/>
  <c r="F76" i="4"/>
  <c r="K76" i="4"/>
  <c r="G83" i="4"/>
  <c r="H83" i="4"/>
  <c r="J83" i="4"/>
  <c r="J85" i="4" s="1"/>
  <c r="K83" i="4"/>
  <c r="G84" i="4"/>
  <c r="H84" i="4"/>
  <c r="J84" i="4"/>
  <c r="K84" i="4"/>
  <c r="J121" i="4"/>
  <c r="K121" i="4"/>
  <c r="G121" i="4"/>
  <c r="H121" i="4"/>
  <c r="L133" i="4"/>
  <c r="M209" i="4"/>
  <c r="C5" i="3"/>
  <c r="C4" i="3"/>
  <c r="G85" i="4" l="1"/>
  <c r="H85" i="4"/>
  <c r="C128" i="11"/>
  <c r="C120" i="11"/>
  <c r="C112" i="11"/>
  <c r="C98" i="11"/>
  <c r="M148" i="4"/>
  <c r="M133" i="4"/>
  <c r="G40" i="4"/>
  <c r="J332" i="8"/>
  <c r="C122" i="11"/>
  <c r="F23" i="6"/>
  <c r="K314" i="8"/>
  <c r="I142" i="9"/>
  <c r="C116" i="11"/>
  <c r="L148" i="4"/>
  <c r="C130" i="11"/>
  <c r="I235" i="31"/>
  <c r="I139" i="7"/>
  <c r="G235" i="31"/>
  <c r="L193" i="4"/>
  <c r="L163" i="4"/>
  <c r="J58" i="4"/>
  <c r="F58" i="4"/>
  <c r="H31" i="4"/>
  <c r="F13" i="6"/>
  <c r="J632" i="8"/>
  <c r="I386" i="8"/>
  <c r="J350" i="8"/>
  <c r="G99" i="8"/>
  <c r="F81" i="8"/>
  <c r="H172" i="9"/>
  <c r="F82" i="9"/>
  <c r="I47" i="9"/>
  <c r="I17" i="9"/>
  <c r="C100" i="11"/>
  <c r="C96" i="11"/>
  <c r="C89" i="11"/>
  <c r="C65" i="12"/>
  <c r="F13" i="21"/>
  <c r="J85" i="27"/>
  <c r="F85" i="27"/>
  <c r="H57" i="27"/>
  <c r="I122" i="7"/>
  <c r="K614" i="8"/>
  <c r="J368" i="8"/>
  <c r="I172" i="9"/>
  <c r="C138" i="11"/>
  <c r="C118" i="11"/>
  <c r="G13" i="21"/>
  <c r="G109" i="4"/>
  <c r="L76" i="4"/>
  <c r="G76" i="4"/>
  <c r="J164" i="7"/>
  <c r="F116" i="8"/>
  <c r="C102" i="11"/>
  <c r="C61" i="12"/>
  <c r="E85" i="27"/>
  <c r="G57" i="27"/>
  <c r="L42" i="27"/>
  <c r="K560" i="8"/>
  <c r="K229" i="7"/>
  <c r="K195" i="7"/>
  <c r="J155" i="7"/>
  <c r="K488" i="8"/>
  <c r="I422" i="8"/>
  <c r="L224" i="8"/>
  <c r="M193" i="4"/>
  <c r="M163" i="4"/>
  <c r="K85" i="4"/>
  <c r="L58" i="4"/>
  <c r="H58" i="4"/>
  <c r="D13" i="6"/>
  <c r="L52" i="7"/>
  <c r="L56" i="7" s="1"/>
  <c r="L470" i="8"/>
  <c r="J386" i="8"/>
  <c r="I368" i="8"/>
  <c r="K368" i="8"/>
  <c r="L170" i="8"/>
  <c r="L134" i="8"/>
  <c r="L278" i="8"/>
  <c r="K206" i="8"/>
  <c r="K452" i="8"/>
  <c r="L209" i="4"/>
  <c r="F13" i="5"/>
  <c r="J104" i="7"/>
  <c r="L86" i="7"/>
  <c r="L90" i="7" s="1"/>
  <c r="L69" i="7"/>
  <c r="L73" i="7" s="1"/>
  <c r="L560" i="8"/>
  <c r="K506" i="8"/>
  <c r="J422" i="8"/>
  <c r="I404" i="8"/>
  <c r="K404" i="8"/>
  <c r="I350" i="8"/>
  <c r="K350" i="8"/>
  <c r="K260" i="8"/>
  <c r="K170" i="8"/>
  <c r="F69" i="8"/>
  <c r="J314" i="8"/>
  <c r="L314" i="8"/>
  <c r="K278" i="8"/>
  <c r="K134" i="8"/>
  <c r="F99" i="8"/>
  <c r="H99" i="8"/>
  <c r="E69" i="8"/>
  <c r="G69" i="8"/>
  <c r="I112" i="9"/>
  <c r="M178" i="4"/>
  <c r="J67" i="4"/>
  <c r="J13" i="4"/>
  <c r="I13" i="4"/>
  <c r="E13" i="5"/>
  <c r="E23" i="6"/>
  <c r="D23" i="6"/>
  <c r="K263" i="7"/>
  <c r="J122" i="7"/>
  <c r="L104" i="7"/>
  <c r="K104" i="7"/>
  <c r="J86" i="7"/>
  <c r="J90" i="7" s="1"/>
  <c r="H35" i="7"/>
  <c r="J614" i="8"/>
  <c r="L614" i="8"/>
  <c r="K524" i="8"/>
  <c r="K242" i="8"/>
  <c r="H157" i="9"/>
  <c r="C146" i="11"/>
  <c r="C134" i="11"/>
  <c r="C124" i="11"/>
  <c r="C110" i="11"/>
  <c r="C104" i="11"/>
  <c r="C90" i="12"/>
  <c r="C59" i="12"/>
  <c r="C87" i="13"/>
  <c r="C64" i="13"/>
  <c r="G255" i="31"/>
  <c r="H116" i="8"/>
  <c r="H81" i="8"/>
  <c r="J157" i="9"/>
  <c r="C63" i="12"/>
  <c r="E13" i="21"/>
  <c r="G85" i="27"/>
  <c r="I245" i="31"/>
  <c r="C144" i="11"/>
  <c r="C126" i="11"/>
  <c r="C114" i="11"/>
  <c r="C108" i="11"/>
  <c r="C106" i="11"/>
  <c r="C94" i="11"/>
  <c r="C87" i="11"/>
  <c r="C92" i="12"/>
  <c r="C93" i="13"/>
  <c r="C89" i="13"/>
  <c r="C60" i="13"/>
  <c r="D13" i="21"/>
  <c r="G115" i="27"/>
  <c r="N42" i="27"/>
  <c r="J42" i="27"/>
  <c r="F42" i="27"/>
  <c r="L28" i="27"/>
  <c r="H28" i="27"/>
  <c r="M14" i="27"/>
  <c r="I14" i="27"/>
  <c r="G245" i="31"/>
  <c r="H67" i="4"/>
  <c r="I58" i="4"/>
  <c r="K212" i="7"/>
  <c r="I155" i="7"/>
  <c r="C77" i="11"/>
  <c r="K55" i="7"/>
</calcChain>
</file>

<file path=xl/sharedStrings.xml><?xml version="1.0" encoding="utf-8"?>
<sst xmlns="http://schemas.openxmlformats.org/spreadsheetml/2006/main" count="8779" uniqueCount="1866">
  <si>
    <t>Рекомендованные розничные цены на оборудование DAIKIN для использования юридическими лицами (частными предпринимателями), реализующими оборудование на территории Российской Федерации.</t>
  </si>
  <si>
    <t>Разделы:</t>
  </si>
  <si>
    <t>Split, Multi Split, Sky Air, Roof Top &amp; Packaged</t>
  </si>
  <si>
    <t>1. Воздухоочистители</t>
  </si>
  <si>
    <t>2. Кондиционеры настенного типа</t>
  </si>
  <si>
    <t>3. Кондиционеры универсального типа</t>
  </si>
  <si>
    <t>4. Кондиционеры напольного типа</t>
  </si>
  <si>
    <t>5. Кондиционеры канального типа</t>
  </si>
  <si>
    <t>5.1. Низконапорные</t>
  </si>
  <si>
    <t>5.2. Средненапорные</t>
  </si>
  <si>
    <t>5.3. Высоконапорные</t>
  </si>
  <si>
    <t>6. Кондиционеры кассетного типа</t>
  </si>
  <si>
    <t>7. Кондиционеры подпотолочного типа</t>
  </si>
  <si>
    <t>8. Крышный кондиционер</t>
  </si>
  <si>
    <t>9. Мультисистемы</t>
  </si>
  <si>
    <t>10. Сплит-системы с несколькими внутренними блоками</t>
  </si>
  <si>
    <t>11. Система "Супер Мульти Плюс"</t>
  </si>
  <si>
    <t>12. Наружные блоки, оборудованные низкотемпературным комплектом</t>
  </si>
  <si>
    <t>13. Дополнительные системы управления (Split, Sky)</t>
  </si>
  <si>
    <t>Hi-VRV, Fancoil</t>
  </si>
  <si>
    <t>18. Наружный блок RWEYQ-P</t>
  </si>
  <si>
    <t>BYCQ140C</t>
  </si>
  <si>
    <t>BHFQ23P135</t>
  </si>
  <si>
    <t>BHFQ23P90</t>
  </si>
  <si>
    <t>BHFQ22P151</t>
  </si>
  <si>
    <t>BHFQ22P100</t>
  </si>
  <si>
    <t>RTD-20</t>
  </si>
  <si>
    <t>FXDQ63NB</t>
  </si>
  <si>
    <t>FXDQ50NB</t>
  </si>
  <si>
    <t>FXDQ40NB</t>
  </si>
  <si>
    <t>FXDQ32PB</t>
  </si>
  <si>
    <t>FXDQ25PB</t>
  </si>
  <si>
    <t>FXDQ20PB</t>
  </si>
  <si>
    <t>BRC7C52</t>
  </si>
  <si>
    <t>BYBCQ125H</t>
  </si>
  <si>
    <t>BYBCQ63H</t>
  </si>
  <si>
    <t>BYBCQ40H</t>
  </si>
  <si>
    <t>KLIC-DI</t>
  </si>
  <si>
    <t>KLIC-DD</t>
  </si>
  <si>
    <t>BRC7G53</t>
  </si>
  <si>
    <t>BRC7C58</t>
  </si>
  <si>
    <t>BYC50EX</t>
  </si>
  <si>
    <t>BYFQ60B2</t>
  </si>
  <si>
    <t>BRC7F530S</t>
  </si>
  <si>
    <t>BRC7F530W</t>
  </si>
  <si>
    <t>BYFQ60CS</t>
  </si>
  <si>
    <t>BYFQ60CW</t>
  </si>
  <si>
    <t>BRC4C66</t>
  </si>
  <si>
    <t>BRC7E619</t>
  </si>
  <si>
    <t>BRC7C510</t>
  </si>
  <si>
    <t>RZQSG125L8Y</t>
  </si>
  <si>
    <t>RZQSG100L8Y</t>
  </si>
  <si>
    <t>RZQSG125L8V</t>
  </si>
  <si>
    <t>RZQSG100L8V</t>
  </si>
  <si>
    <t>RZQSG71L3V</t>
  </si>
  <si>
    <t>RZQG125L8V</t>
  </si>
  <si>
    <t>RZQG100L8V</t>
  </si>
  <si>
    <t>RZQG71L8V</t>
  </si>
  <si>
    <t>RZQG125L8Y</t>
  </si>
  <si>
    <t>RZQG100L8Y</t>
  </si>
  <si>
    <t>RZQG71L8Y</t>
  </si>
  <si>
    <t>RXS71FVM</t>
  </si>
  <si>
    <t>RXS60FVM</t>
  </si>
  <si>
    <t>RXS50FVM</t>
  </si>
  <si>
    <t>RXS35EVM</t>
  </si>
  <si>
    <t>RXS25EVM</t>
  </si>
  <si>
    <t>FTXS71FVM</t>
  </si>
  <si>
    <t>FTXS60FVM</t>
  </si>
  <si>
    <t>FTXS50FVM</t>
  </si>
  <si>
    <t>FTXS35EVM</t>
  </si>
  <si>
    <t>FTXS25EVM</t>
  </si>
  <si>
    <t>KAC017A4E</t>
  </si>
  <si>
    <t>YFSTA6</t>
  </si>
  <si>
    <t>WRC-HPC</t>
  </si>
  <si>
    <t>VKM80GBM</t>
  </si>
  <si>
    <t>VKM50GBM</t>
  </si>
  <si>
    <t>VKM100GBM</t>
  </si>
  <si>
    <t>VAM800FB</t>
  </si>
  <si>
    <t>VAM650FB</t>
  </si>
  <si>
    <t>VAM500FB</t>
  </si>
  <si>
    <t>VAM350FB</t>
  </si>
  <si>
    <t>VAM250F</t>
  </si>
  <si>
    <t>VAM2000FB</t>
  </si>
  <si>
    <t>VAM150F</t>
  </si>
  <si>
    <t>VAM1500FB</t>
  </si>
  <si>
    <t>VAM1000FB</t>
  </si>
  <si>
    <t>UATYQ700C</t>
  </si>
  <si>
    <t>UATYQ600C</t>
  </si>
  <si>
    <t>UATYQ550C</t>
  </si>
  <si>
    <t>UATYQ450C</t>
  </si>
  <si>
    <t>UATYQ350C</t>
  </si>
  <si>
    <t>UATYQ250C</t>
  </si>
  <si>
    <t>UATYPC12AY1</t>
  </si>
  <si>
    <t>UATYPC10AY1</t>
  </si>
  <si>
    <t>UATYP850AY1</t>
  </si>
  <si>
    <t>RZQSG140LY</t>
  </si>
  <si>
    <t>RZQSG140LV</t>
  </si>
  <si>
    <t>RZQG140LY</t>
  </si>
  <si>
    <t>RZQG140L7V</t>
  </si>
  <si>
    <t>RZQ250C</t>
  </si>
  <si>
    <t>RZQ200C</t>
  </si>
  <si>
    <t>RYYQ8T</t>
  </si>
  <si>
    <t>RYYQ20T</t>
  </si>
  <si>
    <t>RYYQ18T</t>
  </si>
  <si>
    <t>RYYQ16T</t>
  </si>
  <si>
    <t>RYYQ14T</t>
  </si>
  <si>
    <t>RYYQ12T</t>
  </si>
  <si>
    <t>RYYQ10T</t>
  </si>
  <si>
    <t>RYN60L</t>
  </si>
  <si>
    <t>RYN50L</t>
  </si>
  <si>
    <t>RYN50CXV</t>
  </si>
  <si>
    <t>RYN35L/-40</t>
  </si>
  <si>
    <t>RYN35L/-30</t>
  </si>
  <si>
    <t>RYN35L</t>
  </si>
  <si>
    <t>RYN35CXV</t>
  </si>
  <si>
    <t>RYN25L</t>
  </si>
  <si>
    <t>RYN25GX</t>
  </si>
  <si>
    <t>RYN25CXV</t>
  </si>
  <si>
    <t>RYMQ8T</t>
  </si>
  <si>
    <t>RYMQ20T</t>
  </si>
  <si>
    <t>RYMQ18T</t>
  </si>
  <si>
    <t>RYMQ16T</t>
  </si>
  <si>
    <t>RYMQ14T</t>
  </si>
  <si>
    <t>RYMQ12T</t>
  </si>
  <si>
    <t>RYMQ10T</t>
  </si>
  <si>
    <t>RXYSQ6P8Y</t>
  </si>
  <si>
    <t>RXYSQ6P8V/Y</t>
  </si>
  <si>
    <t>RXYSQ6P8V</t>
  </si>
  <si>
    <t>RXYSQ5P8Y</t>
  </si>
  <si>
    <t>RXYSQ5P8V/Y</t>
  </si>
  <si>
    <t>RXYSQ5P8V</t>
  </si>
  <si>
    <t>RXYSQ4P8Y</t>
  </si>
  <si>
    <t>RXYSQ4P8V/Y</t>
  </si>
  <si>
    <t>RXYSQ4P8V</t>
  </si>
  <si>
    <t>RXYQ8T</t>
  </si>
  <si>
    <t>RXYQ20T</t>
  </si>
  <si>
    <t>RXYQ18T</t>
  </si>
  <si>
    <t>RXYQ16T</t>
  </si>
  <si>
    <t>RXYQ14T</t>
  </si>
  <si>
    <t>RXYQ12T</t>
  </si>
  <si>
    <t>RXYQ10T</t>
  </si>
  <si>
    <t>RXYCQ8A</t>
  </si>
  <si>
    <t>RXYCQ20A</t>
  </si>
  <si>
    <t>RXYCQ18A</t>
  </si>
  <si>
    <t>RXYCQ16A</t>
  </si>
  <si>
    <t>RXYCQ14A</t>
  </si>
  <si>
    <t>RXYCQ12A</t>
  </si>
  <si>
    <t>RXYCQ10A</t>
  </si>
  <si>
    <t>RXS71F/-30</t>
  </si>
  <si>
    <t>RXS71F</t>
  </si>
  <si>
    <t>RXS60F/-30</t>
  </si>
  <si>
    <t>RXS60F</t>
  </si>
  <si>
    <t>RXS50K</t>
  </si>
  <si>
    <t>RXS42K</t>
  </si>
  <si>
    <t>RXS35K</t>
  </si>
  <si>
    <t>RXS25K/-30</t>
  </si>
  <si>
    <t>RXS25K</t>
  </si>
  <si>
    <t>RXS20K/-30</t>
  </si>
  <si>
    <t>RXS20K</t>
  </si>
  <si>
    <t>RXR50E</t>
  </si>
  <si>
    <t>RXR42E</t>
  </si>
  <si>
    <t>RXR28E</t>
  </si>
  <si>
    <t>RXG50K</t>
  </si>
  <si>
    <t>RXG35K</t>
  </si>
  <si>
    <t>RXG25K</t>
  </si>
  <si>
    <t>RX71GV</t>
  </si>
  <si>
    <t>RX60GV</t>
  </si>
  <si>
    <t>RX50GV</t>
  </si>
  <si>
    <t>RX35JV/-30</t>
  </si>
  <si>
    <t>RX35JV</t>
  </si>
  <si>
    <t>RX25JV/-30</t>
  </si>
  <si>
    <t>RX25JV</t>
  </si>
  <si>
    <t>RX20JV/-30</t>
  </si>
  <si>
    <t>RX20JV</t>
  </si>
  <si>
    <t>RTSQ8PA</t>
  </si>
  <si>
    <t>RTSQ16PA</t>
  </si>
  <si>
    <t>RTSQ14PA</t>
  </si>
  <si>
    <t>RTSQ12PA</t>
  </si>
  <si>
    <t>RTSQ10PA</t>
  </si>
  <si>
    <t>RTD-W</t>
  </si>
  <si>
    <t>RTD-NET</t>
  </si>
  <si>
    <t>RTD-HO</t>
  </si>
  <si>
    <t>RTD-10</t>
  </si>
  <si>
    <t>RR71BW/-40</t>
  </si>
  <si>
    <t>RR71BW/-30</t>
  </si>
  <si>
    <t>RR71BW</t>
  </si>
  <si>
    <t>RR71BV/-40</t>
  </si>
  <si>
    <t>RR71BV/-30</t>
  </si>
  <si>
    <t>RR71BV/W</t>
  </si>
  <si>
    <t>RR71BV</t>
  </si>
  <si>
    <t>RR125B/-40</t>
  </si>
  <si>
    <t>RR125B/-30</t>
  </si>
  <si>
    <t>RR125B</t>
  </si>
  <si>
    <t>RR100BW/-40</t>
  </si>
  <si>
    <t>RR100BW/-30</t>
  </si>
  <si>
    <t>RR100BW</t>
  </si>
  <si>
    <t>RR100BV/-40</t>
  </si>
  <si>
    <t>RR100BV/-30</t>
  </si>
  <si>
    <t>RR100BV/W</t>
  </si>
  <si>
    <t>RR100BV</t>
  </si>
  <si>
    <t>RQEQ212P</t>
  </si>
  <si>
    <t>RQEQ180P</t>
  </si>
  <si>
    <t>RQEQ140P</t>
  </si>
  <si>
    <t>RQ71CXV</t>
  </si>
  <si>
    <t>RQ71BW</t>
  </si>
  <si>
    <t>RQ71BV/W</t>
  </si>
  <si>
    <t>RQ71BV</t>
  </si>
  <si>
    <t>RQ125DXY</t>
  </si>
  <si>
    <t>RQ125B</t>
  </si>
  <si>
    <t>RQ100DXY</t>
  </si>
  <si>
    <t>RQ100DXV</t>
  </si>
  <si>
    <t>RQ100BW</t>
  </si>
  <si>
    <t>RQ100BV/W</t>
  </si>
  <si>
    <t>RQ100BV</t>
  </si>
  <si>
    <t>REYQ8P9</t>
  </si>
  <si>
    <t>REYQ16P</t>
  </si>
  <si>
    <t>REYQ14P</t>
  </si>
  <si>
    <t>REYQ12P9</t>
  </si>
  <si>
    <t>REYQ10P</t>
  </si>
  <si>
    <t>REYAQ16P</t>
  </si>
  <si>
    <t>REYAQ14P</t>
  </si>
  <si>
    <t>REYAQ12P</t>
  </si>
  <si>
    <t>REYAQ10P</t>
  </si>
  <si>
    <t>REMQ8P9</t>
  </si>
  <si>
    <t>REMQ16P</t>
  </si>
  <si>
    <t>REMQ14P</t>
  </si>
  <si>
    <t>REMQ12P</t>
  </si>
  <si>
    <t>REMQ10P</t>
  </si>
  <si>
    <t>REMHQ12P8</t>
  </si>
  <si>
    <t>MERCA</t>
  </si>
  <si>
    <t>MCKCW2T3VN</t>
  </si>
  <si>
    <t>MCKAW2T3VN</t>
  </si>
  <si>
    <t>MCK75J</t>
  </si>
  <si>
    <t>MC70L</t>
  </si>
  <si>
    <t>MC707VM-W</t>
  </si>
  <si>
    <t>MC707VM-S</t>
  </si>
  <si>
    <t>KWC26C450</t>
  </si>
  <si>
    <t>KWC26B450</t>
  </si>
  <si>
    <t>KWC26B280</t>
  </si>
  <si>
    <t>KWC26B160</t>
  </si>
  <si>
    <t>KWC25C450</t>
  </si>
  <si>
    <t>KSA-25KA80</t>
  </si>
  <si>
    <t>KSA-25K56</t>
  </si>
  <si>
    <t>KSA-25K36</t>
  </si>
  <si>
    <t>KSA-25K160</t>
  </si>
  <si>
    <t>KRP58M51</t>
  </si>
  <si>
    <t>KRP50-2</t>
  </si>
  <si>
    <t>KRP4A96</t>
  </si>
  <si>
    <t>KRP4A93</t>
  </si>
  <si>
    <t>KRP4A54</t>
  </si>
  <si>
    <t>KRP4A53</t>
  </si>
  <si>
    <t>KRP4A52</t>
  </si>
  <si>
    <t>KRP4A51</t>
  </si>
  <si>
    <t>KRP413A1S</t>
  </si>
  <si>
    <t>KRP411A</t>
  </si>
  <si>
    <t>KRP410A</t>
  </si>
  <si>
    <t>KRP2A61</t>
  </si>
  <si>
    <t>KRP2A52</t>
  </si>
  <si>
    <t>KRP2A51</t>
  </si>
  <si>
    <t>KRP1H98</t>
  </si>
  <si>
    <t>KRP1D98</t>
  </si>
  <si>
    <t>KRP1C98</t>
  </si>
  <si>
    <t>KRP1C93</t>
  </si>
  <si>
    <t>KRP1C64</t>
  </si>
  <si>
    <t>KRP1BA101</t>
  </si>
  <si>
    <t>KRP1B97</t>
  </si>
  <si>
    <t>KRP1B96</t>
  </si>
  <si>
    <t>KRP1B93</t>
  </si>
  <si>
    <t>KRP1B61</t>
  </si>
  <si>
    <t>KRP1B57</t>
  </si>
  <si>
    <t>KRP1B54</t>
  </si>
  <si>
    <t>KRP1B51</t>
  </si>
  <si>
    <t>KRCS01-4</t>
  </si>
  <si>
    <t>KRCS01-1</t>
  </si>
  <si>
    <t>KRC72</t>
  </si>
  <si>
    <t>KRC19-26</t>
  </si>
  <si>
    <t>KRC17-2B</t>
  </si>
  <si>
    <t>KPW945A4</t>
  </si>
  <si>
    <t>KPMJ942A4</t>
  </si>
  <si>
    <t>KPMH996A15S</t>
  </si>
  <si>
    <t>KPMH996A10S</t>
  </si>
  <si>
    <t>KPMH974A42</t>
  </si>
  <si>
    <t>KPMH974A402</t>
  </si>
  <si>
    <t>KPMH950A4L</t>
  </si>
  <si>
    <t>KNME998</t>
  </si>
  <si>
    <t>KKRPW01A</t>
  </si>
  <si>
    <t>KKRPM01A</t>
  </si>
  <si>
    <t>KKRP01A</t>
  </si>
  <si>
    <t>KKF917AA4</t>
  </si>
  <si>
    <t>KKF917A4</t>
  </si>
  <si>
    <t>KKF910A4</t>
  </si>
  <si>
    <t>K-KDU572E</t>
  </si>
  <si>
    <t>KJB411A</t>
  </si>
  <si>
    <t>KJB311A</t>
  </si>
  <si>
    <t>KJB212A</t>
  </si>
  <si>
    <t>KJB211</t>
  </si>
  <si>
    <t>KJB111A</t>
  </si>
  <si>
    <t>KHRQ58T</t>
  </si>
  <si>
    <t>KHRQ58H</t>
  </si>
  <si>
    <t>KHRQ250H</t>
  </si>
  <si>
    <t>KHRQ23M75T</t>
  </si>
  <si>
    <t>KHRQ23M75H</t>
  </si>
  <si>
    <t>KHRQ23M64T</t>
  </si>
  <si>
    <t>KHRQ23M64H</t>
  </si>
  <si>
    <t>KHRQ23M29T9</t>
  </si>
  <si>
    <t>KHRQ23M29H</t>
  </si>
  <si>
    <t>KHRQ23M20T</t>
  </si>
  <si>
    <t>KHRQ22M75T</t>
  </si>
  <si>
    <t>KHRQ22M75H</t>
  </si>
  <si>
    <t>KHRQ22M64T</t>
  </si>
  <si>
    <t>KHRQ22M64H</t>
  </si>
  <si>
    <t>KHRQ22M29T9</t>
  </si>
  <si>
    <t>KHRQ22M29H</t>
  </si>
  <si>
    <t>KHRQ22M20TA</t>
  </si>
  <si>
    <t>KHRQ22M20T</t>
  </si>
  <si>
    <t>KHRQ127H</t>
  </si>
  <si>
    <t>KHFP26A100C</t>
  </si>
  <si>
    <t>KDU30L250</t>
  </si>
  <si>
    <t>KDU-30L125</t>
  </si>
  <si>
    <t>KDJ3705L280</t>
  </si>
  <si>
    <t>KDDQ50A140</t>
  </si>
  <si>
    <t>KDDQ44XA60</t>
  </si>
  <si>
    <t>KDDP55D160-1</t>
  </si>
  <si>
    <t>KDDM24B100</t>
  </si>
  <si>
    <t>KDDFP37A80</t>
  </si>
  <si>
    <t>KDDFP37A160</t>
  </si>
  <si>
    <t>KDBQ44B60</t>
  </si>
  <si>
    <t>KDBJ52F80W</t>
  </si>
  <si>
    <t>KDBJ52F56W</t>
  </si>
  <si>
    <t>KDBHQ55C140</t>
  </si>
  <si>
    <t>KDBHJ55K160</t>
  </si>
  <si>
    <t>KDBHJ55B160</t>
  </si>
  <si>
    <t>KDBHJ49F140</t>
  </si>
  <si>
    <t>KDBH49FA80</t>
  </si>
  <si>
    <t>KDBH44BA60</t>
  </si>
  <si>
    <t>KDAJ25K71</t>
  </si>
  <si>
    <t>KDAJ25K56</t>
  </si>
  <si>
    <t>KDAJ25K36A</t>
  </si>
  <si>
    <t>KDAJ25K140</t>
  </si>
  <si>
    <t>KBRCS01A</t>
  </si>
  <si>
    <t>KBRC01A</t>
  </si>
  <si>
    <t>KAFP551K160</t>
  </si>
  <si>
    <t>KAFP371A80</t>
  </si>
  <si>
    <t>KAFP371A160</t>
  </si>
  <si>
    <t>KAFJ371L280</t>
  </si>
  <si>
    <t>KAFJ301L71</t>
  </si>
  <si>
    <t>KAFJ301L140</t>
  </si>
  <si>
    <t>KAFJ253L80</t>
  </si>
  <si>
    <t>KAFJ253L56</t>
  </si>
  <si>
    <t>KAFJ253L160</t>
  </si>
  <si>
    <t>KAF974B42</t>
  </si>
  <si>
    <t>KAF972A4E</t>
  </si>
  <si>
    <t>KAF963A43</t>
  </si>
  <si>
    <t>KAF925B41</t>
  </si>
  <si>
    <t>KAF918A42</t>
  </si>
  <si>
    <t>KAF375AA160</t>
  </si>
  <si>
    <t>KAF371AA80</t>
  </si>
  <si>
    <t>KAF371AA56</t>
  </si>
  <si>
    <t>KAF371AA160</t>
  </si>
  <si>
    <t>KAF241G100M</t>
  </si>
  <si>
    <t>KAC998</t>
  </si>
  <si>
    <t>KAC972A4E</t>
  </si>
  <si>
    <t>KAC15A</t>
  </si>
  <si>
    <t>KAC12B6</t>
  </si>
  <si>
    <t>HXY125A</t>
  </si>
  <si>
    <t>HXY080A</t>
  </si>
  <si>
    <t>HXHD125A</t>
  </si>
  <si>
    <t>FXZQ50A</t>
  </si>
  <si>
    <t>FXZQ40A</t>
  </si>
  <si>
    <t>FXZQ32A</t>
  </si>
  <si>
    <t>FXZQ25A</t>
  </si>
  <si>
    <t>FXZQ20A</t>
  </si>
  <si>
    <t>FXZQ15A</t>
  </si>
  <si>
    <t>FXUQ71A</t>
  </si>
  <si>
    <t>FXUQ100A</t>
  </si>
  <si>
    <t>FXSQ80P</t>
  </si>
  <si>
    <t>FXSQ63P</t>
  </si>
  <si>
    <t>FXSQ50P</t>
  </si>
  <si>
    <t>FXSQ40P</t>
  </si>
  <si>
    <t>FXSQ32P</t>
  </si>
  <si>
    <t>FXSQ25P</t>
  </si>
  <si>
    <t>FXSQ20P</t>
  </si>
  <si>
    <t>FXSQ140P</t>
  </si>
  <si>
    <t>FXSQ125P</t>
  </si>
  <si>
    <t>FXSQ100P</t>
  </si>
  <si>
    <t>FXNQ63P</t>
  </si>
  <si>
    <t>FXNQ50P</t>
  </si>
  <si>
    <t>FXNQ40P</t>
  </si>
  <si>
    <t>FXNQ32P</t>
  </si>
  <si>
    <t>FXNQ25P</t>
  </si>
  <si>
    <t>FXNQ20P</t>
  </si>
  <si>
    <t>FXMQ80P7</t>
  </si>
  <si>
    <t>FXMQ63P7</t>
  </si>
  <si>
    <t>FXMQ50P7</t>
  </si>
  <si>
    <t>FXMQ40P7</t>
  </si>
  <si>
    <t>FXMQ32P7</t>
  </si>
  <si>
    <t>FXMQ25P7</t>
  </si>
  <si>
    <t>FXMQ250MF</t>
  </si>
  <si>
    <t>FXMQ250M</t>
  </si>
  <si>
    <t>FXMQ20P7</t>
  </si>
  <si>
    <t>FXMQ200MF</t>
  </si>
  <si>
    <t>FXMQ200M</t>
  </si>
  <si>
    <t>FXMQ125P7</t>
  </si>
  <si>
    <t>FXMQ125MF</t>
  </si>
  <si>
    <t>FXMQ100P7</t>
  </si>
  <si>
    <t>FXLQ63P</t>
  </si>
  <si>
    <t>FXLQ50P</t>
  </si>
  <si>
    <t>FXLQ40P</t>
  </si>
  <si>
    <t>FXLQ32P</t>
  </si>
  <si>
    <t>FXLQ25P</t>
  </si>
  <si>
    <t>FXLQ20P</t>
  </si>
  <si>
    <t>FXKQ63M</t>
  </si>
  <si>
    <t>FXKQ40M</t>
  </si>
  <si>
    <t>FXKQ32M</t>
  </si>
  <si>
    <t>FXKQ25M</t>
  </si>
  <si>
    <t>FXHQ63A</t>
  </si>
  <si>
    <t>FXHQ32A</t>
  </si>
  <si>
    <t>FXHQ100A</t>
  </si>
  <si>
    <t>FXFQ80A</t>
  </si>
  <si>
    <t>FXFQ63A</t>
  </si>
  <si>
    <t>FXFQ50A</t>
  </si>
  <si>
    <t>FXFQ40A</t>
  </si>
  <si>
    <t>FXFQ32A</t>
  </si>
  <si>
    <t>FXFQ25A</t>
  </si>
  <si>
    <t>FXFQ20A</t>
  </si>
  <si>
    <t>FXFQ125A</t>
  </si>
  <si>
    <t>FXFQ100A</t>
  </si>
  <si>
    <t>FXDQ63A</t>
  </si>
  <si>
    <t>FXDQ50A</t>
  </si>
  <si>
    <t>FXDQ40A</t>
  </si>
  <si>
    <t>FXDQ32A</t>
  </si>
  <si>
    <t>FXDQ25M</t>
  </si>
  <si>
    <t>FXDQ25A</t>
  </si>
  <si>
    <t>FXDQ20M</t>
  </si>
  <si>
    <t>FXDQ20A</t>
  </si>
  <si>
    <t>FXDQ15A</t>
  </si>
  <si>
    <t>FXCQ80A</t>
  </si>
  <si>
    <t>FXCQ63A</t>
  </si>
  <si>
    <t>FXCQ50A</t>
  </si>
  <si>
    <t>FXCQ40A</t>
  </si>
  <si>
    <t>FXCQ32A</t>
  </si>
  <si>
    <t>FXCQ25A</t>
  </si>
  <si>
    <t>FXCQ20A</t>
  </si>
  <si>
    <t>FXCQ125A</t>
  </si>
  <si>
    <t>FXAQ63P</t>
  </si>
  <si>
    <t>FXAQ50P</t>
  </si>
  <si>
    <t>FXAQ40P</t>
  </si>
  <si>
    <t>FXAQ32P</t>
  </si>
  <si>
    <t>FXAQ25P</t>
  </si>
  <si>
    <t>FXAQ20P</t>
  </si>
  <si>
    <t>FXAQ15P</t>
  </si>
  <si>
    <t>FWV35DTV</t>
  </si>
  <si>
    <t>FWV35DTN</t>
  </si>
  <si>
    <t>FWV35DFV</t>
  </si>
  <si>
    <t>FWV35DFN</t>
  </si>
  <si>
    <t>FWV25DTV</t>
  </si>
  <si>
    <t>FWV25DTN</t>
  </si>
  <si>
    <t>FWV25DFV</t>
  </si>
  <si>
    <t>FWV25DFN</t>
  </si>
  <si>
    <t>FWV10DTV</t>
  </si>
  <si>
    <t>FWV10DTN</t>
  </si>
  <si>
    <t>FWV10DFV</t>
  </si>
  <si>
    <t>FWV10DFN</t>
  </si>
  <si>
    <t>FWV08DTV</t>
  </si>
  <si>
    <t>FWV08DTN</t>
  </si>
  <si>
    <t>FWV08DFV</t>
  </si>
  <si>
    <t>FWV08DFN</t>
  </si>
  <si>
    <t>FWV06DTV</t>
  </si>
  <si>
    <t>FWV06DTN</t>
  </si>
  <si>
    <t>FWV06DFV</t>
  </si>
  <si>
    <t>FWV06DFN</t>
  </si>
  <si>
    <t>FWV04DTV</t>
  </si>
  <si>
    <t>FWV04DTN</t>
  </si>
  <si>
    <t>FWV04DFV</t>
  </si>
  <si>
    <t>FWV04DFN</t>
  </si>
  <si>
    <t>FWV03DTV</t>
  </si>
  <si>
    <t>FWV03DTN</t>
  </si>
  <si>
    <t>FWV03DFV</t>
  </si>
  <si>
    <t>FWV03DFN</t>
  </si>
  <si>
    <t>FWV02DTV</t>
  </si>
  <si>
    <t>FWV02DTN</t>
  </si>
  <si>
    <t>FWV02DFV</t>
  </si>
  <si>
    <t>FWV02DFN</t>
  </si>
  <si>
    <t>FWV01DTV</t>
  </si>
  <si>
    <t>FWV01DTN</t>
  </si>
  <si>
    <t>FWV01DFV</t>
  </si>
  <si>
    <t>FWV01DFN</t>
  </si>
  <si>
    <t>FWTSKA</t>
  </si>
  <si>
    <t>FWT06CT</t>
  </si>
  <si>
    <t>FWT05CT</t>
  </si>
  <si>
    <t>FWT04CT</t>
  </si>
  <si>
    <t>FWT03CT</t>
  </si>
  <si>
    <t>FWT02CT</t>
  </si>
  <si>
    <t>FWM35DTV</t>
  </si>
  <si>
    <t>FWM35DTN</t>
  </si>
  <si>
    <t>FWM35DFV</t>
  </si>
  <si>
    <t>FWM35DFN</t>
  </si>
  <si>
    <t>FWM25DTV</t>
  </si>
  <si>
    <t>FWM25DTN</t>
  </si>
  <si>
    <t>FWM25DFV</t>
  </si>
  <si>
    <t>FWM25DFN</t>
  </si>
  <si>
    <t>FWM10DTV</t>
  </si>
  <si>
    <t>FWM10DTN</t>
  </si>
  <si>
    <t>FWM10DFV</t>
  </si>
  <si>
    <t>FWM10DFN</t>
  </si>
  <si>
    <t>FWM08DTV</t>
  </si>
  <si>
    <t>FWM08DTN</t>
  </si>
  <si>
    <t>FWM08DFV</t>
  </si>
  <si>
    <t>FWM08DFN</t>
  </si>
  <si>
    <t>FWM06DTV</t>
  </si>
  <si>
    <t>FWM06DTN</t>
  </si>
  <si>
    <t>FWM06DFV</t>
  </si>
  <si>
    <t>FWM06DFN</t>
  </si>
  <si>
    <t>FWM04DTV</t>
  </si>
  <si>
    <t>FWM04DTN</t>
  </si>
  <si>
    <t>FWM04DFV</t>
  </si>
  <si>
    <t>FWM04DFN</t>
  </si>
  <si>
    <t>FWM03DTV</t>
  </si>
  <si>
    <t>FWM03DTN</t>
  </si>
  <si>
    <t>FWM03DFV</t>
  </si>
  <si>
    <t>FWM03DFN</t>
  </si>
  <si>
    <t>FWM02DTV</t>
  </si>
  <si>
    <t>FWM02DTN</t>
  </si>
  <si>
    <t>FWM02DFV</t>
  </si>
  <si>
    <t>FWM02DFN</t>
  </si>
  <si>
    <t>FWM01DTV</t>
  </si>
  <si>
    <t>FWM01DTN</t>
  </si>
  <si>
    <t>FWM01DFV</t>
  </si>
  <si>
    <t>FWM01DFN</t>
  </si>
  <si>
    <t>FWL35DTV</t>
  </si>
  <si>
    <t>FWL35DTN</t>
  </si>
  <si>
    <t>FWL35DFV</t>
  </si>
  <si>
    <t>FWL35DFN</t>
  </si>
  <si>
    <t>FWL25DTV</t>
  </si>
  <si>
    <t>FWL25DTN</t>
  </si>
  <si>
    <t>FWL25DFV</t>
  </si>
  <si>
    <t>FWL25DFN</t>
  </si>
  <si>
    <t>FWL10DTV</t>
  </si>
  <si>
    <t>FWL10DTN</t>
  </si>
  <si>
    <t>FWL10DFV</t>
  </si>
  <si>
    <t>FWL10DFN</t>
  </si>
  <si>
    <t>FWL08DTV</t>
  </si>
  <si>
    <t>FWL08DTN</t>
  </si>
  <si>
    <t>FWL08DFV</t>
  </si>
  <si>
    <t>FWL08DFN</t>
  </si>
  <si>
    <t>FWL06DTV</t>
  </si>
  <si>
    <t>FWL06DTN</t>
  </si>
  <si>
    <t>FWL06DFV</t>
  </si>
  <si>
    <t>FWL06DFN</t>
  </si>
  <si>
    <t>FWL04DTV</t>
  </si>
  <si>
    <t>FWL04DTN</t>
  </si>
  <si>
    <t>FWL04DFV</t>
  </si>
  <si>
    <t>FWL04DFN</t>
  </si>
  <si>
    <t>FWL03DTV</t>
  </si>
  <si>
    <t>FWL03DTN</t>
  </si>
  <si>
    <t>FWL03DFV</t>
  </si>
  <si>
    <t>FWL03DFN</t>
  </si>
  <si>
    <t>FWL02DTV</t>
  </si>
  <si>
    <t>FWL02DTN</t>
  </si>
  <si>
    <t>FWL02DFV</t>
  </si>
  <si>
    <t>FWL02DFN</t>
  </si>
  <si>
    <t>FWL01DTV</t>
  </si>
  <si>
    <t>FWL01DTN</t>
  </si>
  <si>
    <t>FWL01DFV</t>
  </si>
  <si>
    <t>FWL01DFN</t>
  </si>
  <si>
    <t>FWHSKA</t>
  </si>
  <si>
    <t>FWFCKA</t>
  </si>
  <si>
    <t>FWF05BT</t>
  </si>
  <si>
    <t>FWF05BF</t>
  </si>
  <si>
    <t>FWF04CT</t>
  </si>
  <si>
    <t>FWF04BT</t>
  </si>
  <si>
    <t>FWF04BF</t>
  </si>
  <si>
    <t>FWF03CT</t>
  </si>
  <si>
    <t>FWF03BT</t>
  </si>
  <si>
    <t>FWF03BF</t>
  </si>
  <si>
    <t>FWF02CT</t>
  </si>
  <si>
    <t>FWF02BT</t>
  </si>
  <si>
    <t>FWF02BF</t>
  </si>
  <si>
    <t>FWECKA</t>
  </si>
  <si>
    <t>FWEC3A</t>
  </si>
  <si>
    <t>FWEC2A</t>
  </si>
  <si>
    <t>FWEC1A</t>
  </si>
  <si>
    <t>FWE10CT</t>
  </si>
  <si>
    <t>FWE10CF</t>
  </si>
  <si>
    <t>FWE08CT</t>
  </si>
  <si>
    <t>FWE08CF</t>
  </si>
  <si>
    <t>FWE07CT</t>
  </si>
  <si>
    <t>FWE07CF</t>
  </si>
  <si>
    <t>FWE06CT</t>
  </si>
  <si>
    <t>FWE06CF</t>
  </si>
  <si>
    <t>FWE04CT</t>
  </si>
  <si>
    <t>FWE04CF</t>
  </si>
  <si>
    <t>FWE03CT</t>
  </si>
  <si>
    <t>FWE03CF</t>
  </si>
  <si>
    <t>FWE02CT</t>
  </si>
  <si>
    <t>FWE02CF</t>
  </si>
  <si>
    <t>FWD18AT</t>
  </si>
  <si>
    <t>FWD18AF</t>
  </si>
  <si>
    <t>FWD16AT</t>
  </si>
  <si>
    <t>FWD16AF</t>
  </si>
  <si>
    <t>FWD12AT</t>
  </si>
  <si>
    <t>FWD12AF</t>
  </si>
  <si>
    <t>FWD10AT</t>
  </si>
  <si>
    <t>FWD10AF</t>
  </si>
  <si>
    <t>FWD08AT</t>
  </si>
  <si>
    <t>FWD08AF</t>
  </si>
  <si>
    <t>FWD06AT</t>
  </si>
  <si>
    <t>FWD06AF</t>
  </si>
  <si>
    <t>FWD04AT</t>
  </si>
  <si>
    <t>FWD04AF</t>
  </si>
  <si>
    <t>FWC09BT</t>
  </si>
  <si>
    <t>FWC09BF</t>
  </si>
  <si>
    <t>FWC08BT</t>
  </si>
  <si>
    <t>FWC08BF</t>
  </si>
  <si>
    <t>FWC07BT</t>
  </si>
  <si>
    <t>FWC07BF</t>
  </si>
  <si>
    <t>FWC06BT</t>
  </si>
  <si>
    <t>FWC06BF</t>
  </si>
  <si>
    <t>FWB10BTVE</t>
  </si>
  <si>
    <t>FWB10BTV</t>
  </si>
  <si>
    <t>FWB10BTNE</t>
  </si>
  <si>
    <t>FWB10BTN</t>
  </si>
  <si>
    <t>FWB09BTVE</t>
  </si>
  <si>
    <t>FWB09BTV</t>
  </si>
  <si>
    <t>FWB09BTNE</t>
  </si>
  <si>
    <t>FWB09BTN</t>
  </si>
  <si>
    <t>FWB08BTVE</t>
  </si>
  <si>
    <t>FWB08BTV</t>
  </si>
  <si>
    <t>FWB08BTNE</t>
  </si>
  <si>
    <t>FWB08BTN</t>
  </si>
  <si>
    <t>FWB07BTVE</t>
  </si>
  <si>
    <t>FWB07BTV</t>
  </si>
  <si>
    <t>FWB07BTNE</t>
  </si>
  <si>
    <t>FWB07BTN</t>
  </si>
  <si>
    <t>FWB06BTVE</t>
  </si>
  <si>
    <t>FWB06BTV</t>
  </si>
  <si>
    <t>FWB06BTNE</t>
  </si>
  <si>
    <t>FWB06BTN</t>
  </si>
  <si>
    <t>FWB05BTVE</t>
  </si>
  <si>
    <t>FWB05BTV</t>
  </si>
  <si>
    <t>FWB05BTNE</t>
  </si>
  <si>
    <t>FWB05BTN</t>
  </si>
  <si>
    <t>FWB04BTVE</t>
  </si>
  <si>
    <t>FWB04BTV</t>
  </si>
  <si>
    <t>FWB04BTNE</t>
  </si>
  <si>
    <t>FWB04BTN</t>
  </si>
  <si>
    <t>FWB03BTVE</t>
  </si>
  <si>
    <t>FWB03BTV</t>
  </si>
  <si>
    <t>FWB03BTNE</t>
  </si>
  <si>
    <t>FWB03BTN</t>
  </si>
  <si>
    <t>FWB02BTVE</t>
  </si>
  <si>
    <t>FWB02BTV</t>
  </si>
  <si>
    <t>FWB02BTNE</t>
  </si>
  <si>
    <t>FWB02BTN</t>
  </si>
  <si>
    <t>FVXS50F</t>
  </si>
  <si>
    <t>FVXS35F</t>
  </si>
  <si>
    <t>FVXS25F</t>
  </si>
  <si>
    <t>FVXG50K</t>
  </si>
  <si>
    <t>FVXG35K</t>
  </si>
  <si>
    <t>FVXG25K</t>
  </si>
  <si>
    <t>FUQ71C</t>
  </si>
  <si>
    <t>FUQ125C</t>
  </si>
  <si>
    <t>FUQ100C</t>
  </si>
  <si>
    <t>FTYN60L</t>
  </si>
  <si>
    <t>FTYN50L</t>
  </si>
  <si>
    <t>FTYN35L</t>
  </si>
  <si>
    <t>FTYN25L</t>
  </si>
  <si>
    <t>FTYN25GX</t>
  </si>
  <si>
    <t>FTXS71G</t>
  </si>
  <si>
    <t>FTXS60G</t>
  </si>
  <si>
    <t>FTXS50K</t>
  </si>
  <si>
    <t>FTXS42K</t>
  </si>
  <si>
    <t>FTXS35K</t>
  </si>
  <si>
    <t>FTXS25K</t>
  </si>
  <si>
    <t>FTXS20K</t>
  </si>
  <si>
    <t>FTXR50E</t>
  </si>
  <si>
    <t>FTXR42E</t>
  </si>
  <si>
    <t>FTXR28E</t>
  </si>
  <si>
    <t>FTXG50JW</t>
  </si>
  <si>
    <t>FTXG50JA</t>
  </si>
  <si>
    <t>FTXG35JW</t>
  </si>
  <si>
    <t>FTXG35JA</t>
  </si>
  <si>
    <t>FTXG25JW</t>
  </si>
  <si>
    <t>FTXG25JA</t>
  </si>
  <si>
    <t>FTX71GV</t>
  </si>
  <si>
    <t>FTX60GV</t>
  </si>
  <si>
    <t>FTX50GV</t>
  </si>
  <si>
    <t>FTX35JV</t>
  </si>
  <si>
    <t>FTX25JV</t>
  </si>
  <si>
    <t>FTX20JV</t>
  </si>
  <si>
    <t>FLXS60B</t>
  </si>
  <si>
    <t>FLXS50B</t>
  </si>
  <si>
    <t>FLXS35B</t>
  </si>
  <si>
    <t>FLXS25B</t>
  </si>
  <si>
    <t>FLQN71EXV</t>
  </si>
  <si>
    <t>FLQN50EXV</t>
  </si>
  <si>
    <t>FLQN35EXV</t>
  </si>
  <si>
    <t>FLQN100EXV</t>
  </si>
  <si>
    <t>FHQ71C</t>
  </si>
  <si>
    <t>FHQ60C</t>
  </si>
  <si>
    <t>FHQ50C</t>
  </si>
  <si>
    <t>FHQ35C</t>
  </si>
  <si>
    <t>FHQ140C</t>
  </si>
  <si>
    <t>FHQ125C</t>
  </si>
  <si>
    <t>FHQ100C</t>
  </si>
  <si>
    <t>FFQN50CXV</t>
  </si>
  <si>
    <t>FFQN35CXV</t>
  </si>
  <si>
    <t>FFQN25CXV</t>
  </si>
  <si>
    <t>FFQ60C</t>
  </si>
  <si>
    <t>FFQ50C</t>
  </si>
  <si>
    <t>FFQ35C</t>
  </si>
  <si>
    <t>FFQ25C</t>
  </si>
  <si>
    <t>FDXS60F</t>
  </si>
  <si>
    <t>FDXS50F</t>
  </si>
  <si>
    <t>FDXS35F</t>
  </si>
  <si>
    <t>FDXS25F</t>
  </si>
  <si>
    <t>FDQ250B</t>
  </si>
  <si>
    <t>FDQ200B</t>
  </si>
  <si>
    <t>FDQ125C</t>
  </si>
  <si>
    <t>FDMQN71CXV</t>
  </si>
  <si>
    <t>FDMQN50CXV</t>
  </si>
  <si>
    <t>FDMQN35CXV</t>
  </si>
  <si>
    <t>FDMQN25CXV</t>
  </si>
  <si>
    <t>FDMQN125CXV</t>
  </si>
  <si>
    <t>FDMQN100CXV</t>
  </si>
  <si>
    <t>FCQN71EXV</t>
  </si>
  <si>
    <t>FCQN125EXV</t>
  </si>
  <si>
    <t>FCQN100EXV</t>
  </si>
  <si>
    <t>FCQHG71F</t>
  </si>
  <si>
    <t>FCQHG140F</t>
  </si>
  <si>
    <t>FCQHG125F</t>
  </si>
  <si>
    <t>FCQHG100F</t>
  </si>
  <si>
    <t>FCQG71F</t>
  </si>
  <si>
    <t>FCQG60F</t>
  </si>
  <si>
    <t>FCQG50F</t>
  </si>
  <si>
    <t>FCQG35F</t>
  </si>
  <si>
    <t>FCQG140F</t>
  </si>
  <si>
    <t>FCQG125F</t>
  </si>
  <si>
    <t>FCQG100F</t>
  </si>
  <si>
    <t>FBQ71C8</t>
  </si>
  <si>
    <t>FBQ60C8</t>
  </si>
  <si>
    <t>FBQ50C8</t>
  </si>
  <si>
    <t>FBQ35C8</t>
  </si>
  <si>
    <t>FBQ140C8</t>
  </si>
  <si>
    <t>FBQ125C8</t>
  </si>
  <si>
    <t>FBQ100C8</t>
  </si>
  <si>
    <t>FAQ71C</t>
  </si>
  <si>
    <t>FAQ71B</t>
  </si>
  <si>
    <t>FAQ100C</t>
  </si>
  <si>
    <t>FAQ100B</t>
  </si>
  <si>
    <t>ESRH10A6</t>
  </si>
  <si>
    <t>ESRH06A6</t>
  </si>
  <si>
    <t>ESRH03A6</t>
  </si>
  <si>
    <t>ESRH02A6</t>
  </si>
  <si>
    <t>ESFVG10A6</t>
  </si>
  <si>
    <t>ESFVG06A6</t>
  </si>
  <si>
    <t>ESFVG03A6</t>
  </si>
  <si>
    <t>ESFVG02A6</t>
  </si>
  <si>
    <t>ESFV10A6</t>
  </si>
  <si>
    <t>ESFV06A6</t>
  </si>
  <si>
    <t>ERQ250AW</t>
  </si>
  <si>
    <t>ERQ200AW</t>
  </si>
  <si>
    <t>ERQ140AV</t>
  </si>
  <si>
    <t>ERQ125AW</t>
  </si>
  <si>
    <t>ERQ125AV</t>
  </si>
  <si>
    <t>ERQ100AV</t>
  </si>
  <si>
    <t>ERPV10A6</t>
  </si>
  <si>
    <t>ERPV06A6</t>
  </si>
  <si>
    <t>ERPV03A6</t>
  </si>
  <si>
    <t>ERPV02A6</t>
  </si>
  <si>
    <t>EPIMSA6</t>
  </si>
  <si>
    <t>EPIB6</t>
  </si>
  <si>
    <t>EPCC10A6</t>
  </si>
  <si>
    <t>EPCC06A6</t>
  </si>
  <si>
    <t>EPCC03A6</t>
  </si>
  <si>
    <t>EPCC02A6</t>
  </si>
  <si>
    <t>EKWBSWW150</t>
  </si>
  <si>
    <t>EKSRPS3</t>
  </si>
  <si>
    <t>EKSOLHW</t>
  </si>
  <si>
    <t>EKRTWA</t>
  </si>
  <si>
    <t>EKRTR</t>
  </si>
  <si>
    <t>EKRTETS</t>
  </si>
  <si>
    <t>EKRP1C11</t>
  </si>
  <si>
    <t>EKRP1B2P</t>
  </si>
  <si>
    <t>EKRP1B2</t>
  </si>
  <si>
    <t>EKRORO3</t>
  </si>
  <si>
    <t>EKRORO2</t>
  </si>
  <si>
    <t>EKRORO</t>
  </si>
  <si>
    <t>EKMV3C09B</t>
  </si>
  <si>
    <t>EKMV2C09B</t>
  </si>
  <si>
    <t>EKMTAC</t>
  </si>
  <si>
    <t>EKLD90P18</t>
  </si>
  <si>
    <t>EKLD90P12</t>
  </si>
  <si>
    <t>EKFCMBCB</t>
  </si>
  <si>
    <t>EKEXV80</t>
  </si>
  <si>
    <t>EKEXV63</t>
  </si>
  <si>
    <t>EKEXV50</t>
  </si>
  <si>
    <t>EKEXV250</t>
  </si>
  <si>
    <t>EKEXV200</t>
  </si>
  <si>
    <t>EKEXV140</t>
  </si>
  <si>
    <t>EKEXV125</t>
  </si>
  <si>
    <t>EKEXV100</t>
  </si>
  <si>
    <t>EKEQMCB</t>
  </si>
  <si>
    <t>EKEQFCB</t>
  </si>
  <si>
    <t>EKEQDCB</t>
  </si>
  <si>
    <t>EKDK04</t>
  </si>
  <si>
    <t>EKDK03</t>
  </si>
  <si>
    <t>EKDK02</t>
  </si>
  <si>
    <t>EKBYBSD</t>
  </si>
  <si>
    <t>EKBSVQLNP</t>
  </si>
  <si>
    <t>EKBPHT08B</t>
  </si>
  <si>
    <t>EK4MV3B10C5</t>
  </si>
  <si>
    <t>EK4MV2B10C5</t>
  </si>
  <si>
    <t>EK2MV3B10C5</t>
  </si>
  <si>
    <t>EK2MV2B10C5</t>
  </si>
  <si>
    <t>EFA10A6</t>
  </si>
  <si>
    <t>EFA06A6</t>
  </si>
  <si>
    <t>EFA03A6</t>
  </si>
  <si>
    <t>EFA02A6</t>
  </si>
  <si>
    <t>EEH10A6</t>
  </si>
  <si>
    <t>EEH06A6</t>
  </si>
  <si>
    <t>EEH03A6</t>
  </si>
  <si>
    <t>EEH02A6</t>
  </si>
  <si>
    <t>EEH01A6</t>
  </si>
  <si>
    <t>EDPVB6</t>
  </si>
  <si>
    <t>EDPHB6</t>
  </si>
  <si>
    <t>EDMFA18A6</t>
  </si>
  <si>
    <t>EDMFA12A6</t>
  </si>
  <si>
    <t>EDMFA10A6</t>
  </si>
  <si>
    <t>EDMFA06A6</t>
  </si>
  <si>
    <t>EDMFA04A6</t>
  </si>
  <si>
    <t>EDEHS18A6</t>
  </si>
  <si>
    <t>EDEHS12A6</t>
  </si>
  <si>
    <t>EDEHS10A6</t>
  </si>
  <si>
    <t>EDEHS06A6</t>
  </si>
  <si>
    <t>EDEHB18A6</t>
  </si>
  <si>
    <t>EDEHB12A6</t>
  </si>
  <si>
    <t>EDEHB10A6</t>
  </si>
  <si>
    <t>EDEHB06A6</t>
  </si>
  <si>
    <t>EDEH04A6</t>
  </si>
  <si>
    <t>EDDPV18A6</t>
  </si>
  <si>
    <t>EDDPV10A6</t>
  </si>
  <si>
    <t>EDDPH18A6</t>
  </si>
  <si>
    <t>EDDPH10A6</t>
  </si>
  <si>
    <t>ED4MV10A6</t>
  </si>
  <si>
    <t>ED4MV04A6</t>
  </si>
  <si>
    <t>ED2MV18A6</t>
  </si>
  <si>
    <t>ED2MV12A6</t>
  </si>
  <si>
    <t>ED2MV10A6</t>
  </si>
  <si>
    <t>ED2MV04A6</t>
  </si>
  <si>
    <t>ECONO700AY1</t>
  </si>
  <si>
    <t>ECONO600AY1</t>
  </si>
  <si>
    <t>ECONO550AY1</t>
  </si>
  <si>
    <t>ECONO450AY1</t>
  </si>
  <si>
    <t>ECONO350AY1</t>
  </si>
  <si>
    <t>ECONO250AY1</t>
  </si>
  <si>
    <t>ECFWMB6</t>
  </si>
  <si>
    <t>EAIDF10A6</t>
  </si>
  <si>
    <t>EAIDF06A6</t>
  </si>
  <si>
    <t>EAIDF03A6</t>
  </si>
  <si>
    <t>EAIDF02A6</t>
  </si>
  <si>
    <t>EAH10A6</t>
  </si>
  <si>
    <t>EAH07A6</t>
  </si>
  <si>
    <t>EAH04A6</t>
  </si>
  <si>
    <t>E4MVD10A6</t>
  </si>
  <si>
    <t>E4MVD06A6</t>
  </si>
  <si>
    <t>E4MVD03A6</t>
  </si>
  <si>
    <t>E4MV10A6</t>
  </si>
  <si>
    <t>E4MV06A6</t>
  </si>
  <si>
    <t>E4MV03A6</t>
  </si>
  <si>
    <t>E4MPV10A6</t>
  </si>
  <si>
    <t>E4MPV06A6</t>
  </si>
  <si>
    <t>E4MPV03A6</t>
  </si>
  <si>
    <t>E4M2V10A6</t>
  </si>
  <si>
    <t>E4M2V06A6</t>
  </si>
  <si>
    <t>E4M2V03A6</t>
  </si>
  <si>
    <t>E2MVD10A6</t>
  </si>
  <si>
    <t>E2MVD06A6</t>
  </si>
  <si>
    <t>E2MVD03A6</t>
  </si>
  <si>
    <t>E2MV310A6</t>
  </si>
  <si>
    <t>E2MV307A6</t>
  </si>
  <si>
    <t>E2MV210A6</t>
  </si>
  <si>
    <t>E2MV207A6</t>
  </si>
  <si>
    <t>E2MV10A6</t>
  </si>
  <si>
    <t>E2MV06A6</t>
  </si>
  <si>
    <t>E2MV03A6</t>
  </si>
  <si>
    <t>E2MPV210A6</t>
  </si>
  <si>
    <t>E2MPV207A6</t>
  </si>
  <si>
    <t>E2MPV10A6</t>
  </si>
  <si>
    <t>E2MPV06A6</t>
  </si>
  <si>
    <t>E2MPV03A6</t>
  </si>
  <si>
    <t>E2M2V210A6</t>
  </si>
  <si>
    <t>E2M2V207A6</t>
  </si>
  <si>
    <t>E2M2V10A6</t>
  </si>
  <si>
    <t>E2M2V06A6</t>
  </si>
  <si>
    <t>E2M2V03A6</t>
  </si>
  <si>
    <t>DTA114A61</t>
  </si>
  <si>
    <t>DTA113B51</t>
  </si>
  <si>
    <t>DTA112B51</t>
  </si>
  <si>
    <t>DTA109A51</t>
  </si>
  <si>
    <t>DTA104A61</t>
  </si>
  <si>
    <t>DTA104A53</t>
  </si>
  <si>
    <t>DTA103A51</t>
  </si>
  <si>
    <t>DTA102A52</t>
  </si>
  <si>
    <t>DST301B51</t>
  </si>
  <si>
    <t>DPF201A52</t>
  </si>
  <si>
    <t>DMS504B51</t>
  </si>
  <si>
    <t>DMS502B51</t>
  </si>
  <si>
    <t>DCS601C51</t>
  </si>
  <si>
    <t>DCS302CA61</t>
  </si>
  <si>
    <t>DCS302C51</t>
  </si>
  <si>
    <t>DCS302A52</t>
  </si>
  <si>
    <t>DCS301BA61</t>
  </si>
  <si>
    <t>DCS301B51</t>
  </si>
  <si>
    <t>DCS007A51</t>
  </si>
  <si>
    <t>DCM601A53</t>
  </si>
  <si>
    <t>DCM601A52</t>
  </si>
  <si>
    <t>DCM601A51</t>
  </si>
  <si>
    <t>DCM008A51</t>
  </si>
  <si>
    <t>DCM002A51</t>
  </si>
  <si>
    <t>DCKCW2T3V</t>
  </si>
  <si>
    <t>DAM412B51</t>
  </si>
  <si>
    <t>DAM411B51</t>
  </si>
  <si>
    <t>CTXS35K</t>
  </si>
  <si>
    <t>CTXS15K</t>
  </si>
  <si>
    <t>BYK71F</t>
  </si>
  <si>
    <t>BYK45F</t>
  </si>
  <si>
    <t>BYCQ140DW</t>
  </si>
  <si>
    <t>BYCQ140DG</t>
  </si>
  <si>
    <t>BYCQ140D</t>
  </si>
  <si>
    <t>BYCP125K</t>
  </si>
  <si>
    <t>BYC20CX</t>
  </si>
  <si>
    <t>BYC125K</t>
  </si>
  <si>
    <t>BYBS71D</t>
  </si>
  <si>
    <t>BYBS45D</t>
  </si>
  <si>
    <t>BYBS32D</t>
  </si>
  <si>
    <t>BYBS125D</t>
  </si>
  <si>
    <t>BWU26A20</t>
  </si>
  <si>
    <t>BTSQ20P</t>
  </si>
  <si>
    <t>BSV6Q100PV</t>
  </si>
  <si>
    <t>BSV4Q100PV</t>
  </si>
  <si>
    <t>BRYQ140A</t>
  </si>
  <si>
    <t>BRP4A50</t>
  </si>
  <si>
    <t>BRCW901A08</t>
  </si>
  <si>
    <t>BRCW901A03</t>
  </si>
  <si>
    <t>BRC944</t>
  </si>
  <si>
    <t>BRC7FA532F</t>
  </si>
  <si>
    <t>BRC7F533F</t>
  </si>
  <si>
    <t>BRC7F532F</t>
  </si>
  <si>
    <t>BRC7EB519</t>
  </si>
  <si>
    <t>BRC7EB518</t>
  </si>
  <si>
    <t>BRC7E66</t>
  </si>
  <si>
    <t>BRC7E618</t>
  </si>
  <si>
    <t>BRC7E531</t>
  </si>
  <si>
    <t>BRC7E530</t>
  </si>
  <si>
    <t>BRC7C511</t>
  </si>
  <si>
    <t>BRC4C65</t>
  </si>
  <si>
    <t>BRC4C62</t>
  </si>
  <si>
    <t>BRC4C61</t>
  </si>
  <si>
    <t>BRC3A61</t>
  </si>
  <si>
    <t>BRC315D</t>
  </si>
  <si>
    <t>BRC301B61</t>
  </si>
  <si>
    <t>BRC2C51</t>
  </si>
  <si>
    <t>BRC1E71</t>
  </si>
  <si>
    <t>BRC1E52A</t>
  </si>
  <si>
    <t>BRC1D52</t>
  </si>
  <si>
    <t>BRC1C61</t>
  </si>
  <si>
    <t>BPMKS967B3</t>
  </si>
  <si>
    <t>BPMKS967B2</t>
  </si>
  <si>
    <t>BKS028</t>
  </si>
  <si>
    <t>BHFP26P84C</t>
  </si>
  <si>
    <t>BHFP26P63C</t>
  </si>
  <si>
    <t>BHFP26P36C</t>
  </si>
  <si>
    <t>BHFP26MA84</t>
  </si>
  <si>
    <t>BHFP26MA56</t>
  </si>
  <si>
    <t>BHFP22P54C</t>
  </si>
  <si>
    <t>BHFP22P36C</t>
  </si>
  <si>
    <t>BHFP22MA84</t>
  </si>
  <si>
    <t>BHFP22MA56</t>
  </si>
  <si>
    <t>BEVQ50M</t>
  </si>
  <si>
    <t>BAC959A4</t>
  </si>
  <si>
    <t>5MXS90E</t>
  </si>
  <si>
    <t>4MXS80E</t>
  </si>
  <si>
    <t>4MXS68F</t>
  </si>
  <si>
    <t>3MXS68G</t>
  </si>
  <si>
    <t>3MXS52E</t>
  </si>
  <si>
    <t>3MXS40K</t>
  </si>
  <si>
    <t>2MXS50H</t>
  </si>
  <si>
    <t>2MXS40H</t>
  </si>
  <si>
    <t>Розница</t>
  </si>
  <si>
    <t>Модель для поиска</t>
  </si>
  <si>
    <t>Модель</t>
  </si>
  <si>
    <t>Воздухоочистители</t>
  </si>
  <si>
    <t>Дата</t>
  </si>
  <si>
    <t xml:space="preserve"> </t>
  </si>
  <si>
    <t>Курс 1 у.е.</t>
  </si>
  <si>
    <t>=</t>
  </si>
  <si>
    <t>МОДЕЛЬ</t>
  </si>
  <si>
    <t>Воздухоочиститель</t>
  </si>
  <si>
    <t>у.е.</t>
  </si>
  <si>
    <t>Дополнительные аксессуары</t>
  </si>
  <si>
    <t xml:space="preserve">Комплект гофрированных фильтров </t>
  </si>
  <si>
    <t>Комплект гофрированных фильтров (7 шт.)</t>
  </si>
  <si>
    <t>Фильтр-увлажнитель</t>
  </si>
  <si>
    <t>инфракрасный (охлаждение)</t>
  </si>
  <si>
    <r>
      <t xml:space="preserve">для </t>
    </r>
    <r>
      <rPr>
        <sz val="10"/>
        <rFont val="Arial"/>
        <family val="2"/>
        <charset val="204"/>
      </rPr>
      <t>FAQ100B</t>
    </r>
  </si>
  <si>
    <r>
      <t xml:space="preserve">для </t>
    </r>
    <r>
      <rPr>
        <sz val="10"/>
        <rFont val="Arial"/>
        <family val="2"/>
        <charset val="204"/>
      </rPr>
      <t>FAQ71B</t>
    </r>
  </si>
  <si>
    <t>проводной</t>
  </si>
  <si>
    <t>Пульт управления</t>
  </si>
  <si>
    <t>ДОПОЛНИТЕЛЬНОЕ ОБОРУДОВАНИЕ</t>
  </si>
  <si>
    <t xml:space="preserve">ИТОГО </t>
  </si>
  <si>
    <t>Наружный блок</t>
  </si>
  <si>
    <t>Внутренний блок</t>
  </si>
  <si>
    <t>-</t>
  </si>
  <si>
    <t>кВт</t>
  </si>
  <si>
    <t>Номинальная</t>
  </si>
  <si>
    <t>Теплопроизводительность</t>
  </si>
  <si>
    <t>Холодопроизводительность</t>
  </si>
  <si>
    <t>НАРУЖНЫЙ БЛОК</t>
  </si>
  <si>
    <t>ВНУТРЕННИЙ БЛОК</t>
  </si>
  <si>
    <t>R-410A</t>
  </si>
  <si>
    <r>
      <t>инфракрасный (охл. / нагрев)</t>
    </r>
    <r>
      <rPr>
        <b/>
        <sz val="10"/>
        <rFont val="Arial"/>
        <family val="2"/>
        <charset val="204"/>
      </rPr>
      <t/>
    </r>
  </si>
  <si>
    <t>инфракрасный (охл. / нагрев)</t>
  </si>
  <si>
    <t>Inverter</t>
  </si>
  <si>
    <t>Цены спрашивайте у продавца.</t>
  </si>
  <si>
    <t>1.6~6.4~7.1</t>
  </si>
  <si>
    <t>1.3~5.6~6.6</t>
  </si>
  <si>
    <t>2.0~6.2~6.5</t>
  </si>
  <si>
    <t>ИТОГО</t>
  </si>
  <si>
    <t>2.3~8.2~10.2</t>
  </si>
  <si>
    <t>1.7~7.0~8.0</t>
  </si>
  <si>
    <t>1.7~5.8~7.7</t>
  </si>
  <si>
    <t>1.3~3.5~4.8</t>
  </si>
  <si>
    <t>1.3~2.8~4.0</t>
  </si>
  <si>
    <t>1.3~2.5~3.5</t>
  </si>
  <si>
    <t>Мин.~ном.~макс.</t>
  </si>
  <si>
    <t>2.3~7.1~8.5</t>
  </si>
  <si>
    <t>1.7~6.0~6.7</t>
  </si>
  <si>
    <t>1.7~5.0~6.0</t>
  </si>
  <si>
    <t>1.3~3.3~3.8</t>
  </si>
  <si>
    <r>
      <t>1.</t>
    </r>
    <r>
      <rPr>
        <sz val="10"/>
        <rFont val="Arial"/>
        <family val="2"/>
        <charset val="204"/>
      </rPr>
      <t>3~2.5~3.0</t>
    </r>
  </si>
  <si>
    <t>1.3~2.0~2.6</t>
  </si>
  <si>
    <t>2.3~8.2~10.0</t>
  </si>
  <si>
    <t>1.2~4.0~5.0</t>
  </si>
  <si>
    <t>1.2~3.4~4.5</t>
  </si>
  <si>
    <t>1.2~3.5~3.8</t>
  </si>
  <si>
    <t>1.7~5.8~6.5</t>
  </si>
  <si>
    <t>1.3~2.5~4.3</t>
  </si>
  <si>
    <t>1.3~2.0~2.8</t>
  </si>
  <si>
    <t>Применять только для Multi систем.</t>
  </si>
  <si>
    <t>MXS-E/F/G/H/K RXYSQ-P8</t>
  </si>
  <si>
    <t>1.4~4.0~5.0</t>
  </si>
  <si>
    <t>1.3~3.4~4.5</t>
  </si>
  <si>
    <t>1.4~3.5~3.8</t>
  </si>
  <si>
    <t>1.3~2.5~3.0</t>
  </si>
  <si>
    <t>1.3-6.0-6.2</t>
  </si>
  <si>
    <t>1.3-5.1-5.6</t>
  </si>
  <si>
    <t>1.3-3.6-5.0</t>
  </si>
  <si>
    <t>1.55-5.0-5.5</t>
  </si>
  <si>
    <t>1.55-4.2-4.6</t>
  </si>
  <si>
    <t>1.55-2.8-3.6</t>
  </si>
  <si>
    <t>Кондиционеры настенного типа</t>
  </si>
  <si>
    <t>Класс мощности</t>
  </si>
  <si>
    <t>MXS-E/F/G/H/RXYSQ-P8</t>
  </si>
  <si>
    <t>Кондиционеры универсального типа</t>
  </si>
  <si>
    <t>1.4~4.5~5.0</t>
  </si>
  <si>
    <t>1.7~5.8~8.1</t>
  </si>
  <si>
    <t>1.7~5.0~5.6</t>
  </si>
  <si>
    <t>Кондиционеры напольного типа</t>
  </si>
  <si>
    <t>BYBS_D</t>
  </si>
  <si>
    <t>Декоративная панель</t>
  </si>
  <si>
    <t>ДЕКОРАТИВНАЯ ПАНЕЛЬ</t>
  </si>
  <si>
    <t>Инфракрасный (охл. / нагрев)</t>
  </si>
  <si>
    <t>Высоконапорные</t>
  </si>
  <si>
    <t>ИТОГО (с проводным пультом управления BRC51A61)</t>
  </si>
  <si>
    <t xml:space="preserve">инфракрасный (охлаждение) </t>
  </si>
  <si>
    <t>Средненапорные</t>
  </si>
  <si>
    <t>1.3~2.4~3.0</t>
  </si>
  <si>
    <t>Низконапорные</t>
  </si>
  <si>
    <t>Кондиционеры канального типа</t>
  </si>
  <si>
    <t>* - Для блоков с панелью BYCQ140DG используется пульт BRC1E52A.</t>
  </si>
  <si>
    <t xml:space="preserve">Пульт управления   </t>
  </si>
  <si>
    <t>Инфракрасный датчик присутствия людей и измерения температуры на уровне пола</t>
  </si>
  <si>
    <t>BYCQ140DG*</t>
  </si>
  <si>
    <t>F</t>
  </si>
  <si>
    <t>ИТОГО (с инфракрасным пультом управления BRC52A61)</t>
  </si>
  <si>
    <t>BYC50EXW</t>
  </si>
  <si>
    <t xml:space="preserve">инфракрасный (охл. / нагрев)   </t>
  </si>
  <si>
    <t>Ноинальная</t>
  </si>
  <si>
    <t>BYFQ60C(W/S)</t>
  </si>
  <si>
    <t>Кондиционеры кассетного типа</t>
  </si>
  <si>
    <t>инфракрасный (только охл.)</t>
  </si>
  <si>
    <t>Подпотолочный тип, однопоточные</t>
  </si>
  <si>
    <t>Подпотолочный тип, четырехпоточные</t>
  </si>
  <si>
    <t>Кондиционеры подпотолочного типа</t>
  </si>
  <si>
    <t>Цена</t>
  </si>
  <si>
    <t xml:space="preserve">Нагрев  </t>
  </si>
  <si>
    <t xml:space="preserve">Охлаждение  </t>
  </si>
  <si>
    <t>Производительность</t>
  </si>
  <si>
    <t>R-407C</t>
  </si>
  <si>
    <t>ECONO_AY1</t>
  </si>
  <si>
    <t>Экономайзер</t>
  </si>
  <si>
    <t>ЭКОНОМАЙЗЕР</t>
  </si>
  <si>
    <t>Кондиционеры крышного типа</t>
  </si>
  <si>
    <t>*** - Только с блоками RR-B и RQ-B.</t>
  </si>
  <si>
    <t>** - Блоки не применяются с RR-B и RQ-B.</t>
  </si>
  <si>
    <t>РЕФНЕТЫ-разветвители</t>
  </si>
  <si>
    <t>Дополнительное оборудование</t>
  </si>
  <si>
    <t>Перечисленные внутренние блоки используются как в системах «Только охлаждение» (с RR), так и в системах «Охлаждение / нагрев» (с RQ и RZQG, RZQSG, RZQ) с соответствующими пультами.</t>
  </si>
  <si>
    <r>
      <t>BRC1D52</t>
    </r>
    <r>
      <rPr>
        <b/>
        <sz val="10"/>
        <color indexed="10"/>
        <rFont val="Arial"/>
        <family val="2"/>
        <charset val="204"/>
      </rPr>
      <t/>
    </r>
  </si>
  <si>
    <t>ВНУТРЕННИЕ БЛОКИ ПОДПОТОЛОЧНОГО ТИПА 4-ПОТОЧНЫЕ</t>
  </si>
  <si>
    <t>(только охл.)</t>
  </si>
  <si>
    <t>(охл./нагрев)</t>
  </si>
  <si>
    <t>ВНУТРЕННИЕ БЛОКИ ПОДПОТОЛОЧНОГО ТИПА</t>
  </si>
  <si>
    <t>FCQHG125F**</t>
  </si>
  <si>
    <t>FCQHG100F**</t>
  </si>
  <si>
    <t>FCQHG71F**</t>
  </si>
  <si>
    <t>ВНУТРЕННИЕ БЛОКИ КАССЕТНОГО ТИПА</t>
  </si>
  <si>
    <t>ВНУТРЕННИЕ БЛОКИ КАССЕТНОГО ТИПА (600 х 600)</t>
  </si>
  <si>
    <t>ВНУТРЕННИЕ БЛОКИ КАНАЛЬНОГО ТИПА</t>
  </si>
  <si>
    <t>FAQ100C**</t>
  </si>
  <si>
    <t>FAQ71C**</t>
  </si>
  <si>
    <t>FAQ100B***</t>
  </si>
  <si>
    <t>FAQ71B***</t>
  </si>
  <si>
    <t>ВНУТРЕННИЕ БЛОКИ НАСТЕННОГО ТИПА</t>
  </si>
  <si>
    <t>пульт (беспроводной)</t>
  </si>
  <si>
    <t>пульт (проводной)</t>
  </si>
  <si>
    <t>за комплект</t>
  </si>
  <si>
    <t>за блок</t>
  </si>
  <si>
    <t>Розничная цена, у.е.</t>
  </si>
  <si>
    <t>ВНУТРЕННИЕ БЛОКИ</t>
  </si>
  <si>
    <t>Сплит-системы с несколькими внутренними блоками</t>
  </si>
  <si>
    <t>(инфракрасный)</t>
  </si>
  <si>
    <t>(проводной)</t>
  </si>
  <si>
    <r>
      <t xml:space="preserve">ВНУТРЕННИЕ БЛОКИ КАССЕТНОГО ТИПА (600 </t>
    </r>
    <r>
      <rPr>
        <sz val="10"/>
        <rFont val="Arial"/>
        <family val="2"/>
        <charset val="204"/>
      </rPr>
      <t xml:space="preserve">х </t>
    </r>
    <r>
      <rPr>
        <b/>
        <sz val="10"/>
        <rFont val="Arial"/>
        <family val="2"/>
        <charset val="204"/>
      </rPr>
      <t>600)</t>
    </r>
  </si>
  <si>
    <t>в комплекте</t>
  </si>
  <si>
    <t>ВНУТРЕННИЕ БЛОКИ НАПОЛЬНОГО ТИПА</t>
  </si>
  <si>
    <t>ВНУТРЕННИЕ БЛОКИ УНИВЕРСАЛЬНОГО ТИПА</t>
  </si>
  <si>
    <t>пульт</t>
  </si>
  <si>
    <t>ОХЛАЖДЕНИЕ / НАГРЕВ</t>
  </si>
  <si>
    <t>Мультисистемы</t>
  </si>
  <si>
    <t>ОХЛАЖДЕНИЕ/ НАГРЕВ</t>
  </si>
  <si>
    <t>ПРИМЕНЯЕМЫЕ ВНУТРЕННИЕ БЛОКИ ДЛЯ RXYSQ-P8V/Y</t>
  </si>
  <si>
    <t>Блок ВР</t>
  </si>
  <si>
    <t>Рефнет-разветвитель</t>
  </si>
  <si>
    <t>Супер Мульти Плюс</t>
  </si>
  <si>
    <t>Цена (у.е.)</t>
  </si>
  <si>
    <t>Иней (-30 °С)</t>
  </si>
  <si>
    <t>Айсберг (-40 °C)</t>
  </si>
  <si>
    <t>ТОЛЬКО ОХЛАЖДЕНИЕ</t>
  </si>
  <si>
    <t>Цены наружных блоков, оборудованных низкотемпературным комплектом</t>
  </si>
  <si>
    <t>Справочная информация</t>
  </si>
  <si>
    <t>Интерфейсный адаптер</t>
  </si>
  <si>
    <t>Адаптер для согласованной работы кондиционера с другим оборудованием (вентилятором, увлажнителем и др.)</t>
  </si>
  <si>
    <r>
      <t>KRP1B</t>
    </r>
    <r>
      <rPr>
        <sz val="10"/>
        <rFont val="Arial"/>
        <family val="2"/>
        <charset val="204"/>
      </rPr>
      <t>54</t>
    </r>
  </si>
  <si>
    <t>Адаптер для внешнего управления кондиционерами класса SKY</t>
  </si>
  <si>
    <r>
      <t>KRP4</t>
    </r>
    <r>
      <rPr>
        <sz val="10"/>
        <rFont val="Arial"/>
        <family val="2"/>
        <charset val="204"/>
      </rPr>
      <t>A53</t>
    </r>
  </si>
  <si>
    <t>Адаптер для внешнего управления кондиционерами класса SPLIT</t>
  </si>
  <si>
    <t>Адаптеры</t>
  </si>
  <si>
    <t>Адаптер для подключений кондиционеров класса SPLIT</t>
  </si>
  <si>
    <t>Адаптер для подключений AHU и др.</t>
  </si>
  <si>
    <t>Адаптер для подключений кондиционеров класса SKY (R410A)</t>
  </si>
  <si>
    <r>
      <t>DTA112B</t>
    </r>
    <r>
      <rPr>
        <sz val="10"/>
        <rFont val="Arial"/>
        <family val="2"/>
        <charset val="204"/>
      </rPr>
      <t>51</t>
    </r>
  </si>
  <si>
    <t>Адаптер для подключений кондиционеров класса SKY</t>
  </si>
  <si>
    <t>Интерфейсные адаптеры для централизованного управления</t>
  </si>
  <si>
    <t>Таймер</t>
  </si>
  <si>
    <r>
      <t>DST301B</t>
    </r>
    <r>
      <rPr>
        <sz val="10"/>
        <rFont val="Arial"/>
        <family val="2"/>
        <charset val="204"/>
      </rPr>
      <t>51</t>
    </r>
  </si>
  <si>
    <t>Центральный пульт</t>
  </si>
  <si>
    <r>
      <t>DCS302C</t>
    </r>
    <r>
      <rPr>
        <sz val="10"/>
        <rFont val="Arial"/>
        <family val="2"/>
        <charset val="204"/>
      </rPr>
      <t>51</t>
    </r>
  </si>
  <si>
    <t>Двухпозиционный контроллер «вкл/выкл»</t>
  </si>
  <si>
    <r>
      <t>DCS301B</t>
    </r>
    <r>
      <rPr>
        <sz val="10"/>
        <rFont val="Arial"/>
        <family val="2"/>
        <charset val="204"/>
      </rPr>
      <t>51</t>
    </r>
  </si>
  <si>
    <t>Пульты управления</t>
  </si>
  <si>
    <t>Модульный шлюз для интеграции блоков класса Sky и VRV в систему "Умный дом" через KNX протокол</t>
  </si>
  <si>
    <t>Модульный шлюз для интеграции блоков класса Split в систему "Умный дом" через KNX протокол</t>
  </si>
  <si>
    <t>KNX</t>
  </si>
  <si>
    <t>Контроллер для гостиничных номеров</t>
  </si>
  <si>
    <t>Интерфейсный шлюз Modbus</t>
  </si>
  <si>
    <t>Интерфейсный шлюз Modbus с расширенными возможностями (зонный контроль)</t>
  </si>
  <si>
    <t>Интерфейсный шлюз Modbus с расширенными возможностями</t>
  </si>
  <si>
    <t>Интерфейсный шлюз Modbus для мониторинга и контроля блоков класса Split</t>
  </si>
  <si>
    <t>RTD-RA</t>
  </si>
  <si>
    <t>Modbus</t>
  </si>
  <si>
    <t>Интерфейсный шлюз для интеграции с BMS</t>
  </si>
  <si>
    <t>LON Gateway</t>
  </si>
  <si>
    <t>Адаптер расширения для DMS502B51</t>
  </si>
  <si>
    <t>Bacnet Gateway</t>
  </si>
  <si>
    <t>Интерфейсные шлюзы для интеграции с BMS</t>
  </si>
  <si>
    <t>Универсальный графический контроллер ITC</t>
  </si>
  <si>
    <t>Универсальный графический контроллер</t>
  </si>
  <si>
    <t>Настеннный проводной контроллер. Опция для KKRP01A.</t>
  </si>
  <si>
    <t>Настенный проводной  контроллер  с сенсорным экраном.  
Опция для KKRP01A.</t>
  </si>
  <si>
    <t>Комплект для подключения к  беспроводным сетям Wi-Fi. 
Опция для  KKRP01A.</t>
  </si>
  <si>
    <t>Крепежный комплект для онлайн контроллера KKRP01A</t>
  </si>
  <si>
    <t>Online контроллер</t>
  </si>
  <si>
    <t>Online контроллер для сплит-систем</t>
  </si>
  <si>
    <t>Кабель 8 м</t>
  </si>
  <si>
    <t>Кабель 3 м</t>
  </si>
  <si>
    <t>Проводной пульт</t>
  </si>
  <si>
    <t>Проводной пульт управления</t>
  </si>
  <si>
    <t xml:space="preserve">у.е. </t>
  </si>
  <si>
    <t>Название</t>
  </si>
  <si>
    <t>Стоимость дополнительных систем управления для Split, Multi Split, Sky Air</t>
  </si>
  <si>
    <t>Номинальная теплопроизводительность</t>
  </si>
  <si>
    <t>Номинальная холодопроизводительность</t>
  </si>
  <si>
    <t>Наружные блоки VRV IV (охлаждение/нагрев)</t>
  </si>
  <si>
    <t>Наружные блоки VRV IV 
с повышенным комфортом в режиме нагрева (охлаждение/нагрев)</t>
  </si>
  <si>
    <t>Теплопроизволительность</t>
  </si>
  <si>
    <r>
      <t xml:space="preserve"> </t>
    </r>
    <r>
      <rPr>
        <sz val="10"/>
        <color indexed="8"/>
        <rFont val="Arial"/>
        <family val="2"/>
        <charset val="204"/>
      </rPr>
      <t xml:space="preserve">18 </t>
    </r>
    <r>
      <rPr>
        <sz val="10"/>
        <rFont val="Arial"/>
        <family val="2"/>
        <charset val="204"/>
      </rPr>
      <t xml:space="preserve"> </t>
    </r>
  </si>
  <si>
    <r>
      <t xml:space="preserve"> </t>
    </r>
    <r>
      <rPr>
        <sz val="10"/>
        <color indexed="8"/>
        <rFont val="Arial"/>
        <family val="2"/>
        <charset val="204"/>
      </rPr>
      <t xml:space="preserve">16 </t>
    </r>
    <r>
      <rPr>
        <sz val="10"/>
        <rFont val="Arial"/>
        <family val="2"/>
        <charset val="204"/>
      </rPr>
      <t xml:space="preserve"> </t>
    </r>
  </si>
  <si>
    <t xml:space="preserve"> HP  </t>
  </si>
  <si>
    <t>Условная производительность</t>
  </si>
  <si>
    <t>С РЕКУПЕРАЦИЕЙ ТЕПЛА</t>
  </si>
  <si>
    <t>Модернизация систем VRV на R22</t>
  </si>
  <si>
    <t>Системы кондиционирования мини VRV-S
(охлаждение / нагрев)</t>
  </si>
  <si>
    <t>Модули</t>
  </si>
  <si>
    <t>ОДНОВРЕМЕННЫЕ НАГРЕВ И ОХЛАЖДЕНИЕ</t>
  </si>
  <si>
    <t>Наружный блок системы кондиционирования
с водяным контуром и рекуперацией тепла</t>
  </si>
  <si>
    <t>Функциональный блок</t>
  </si>
  <si>
    <t>Наружные блоки</t>
  </si>
  <si>
    <t>RTSYQ20PA</t>
  </si>
  <si>
    <t>RTSYQ16PA</t>
  </si>
  <si>
    <t>RTSYQ14PA</t>
  </si>
  <si>
    <t>RTSYQ10PA</t>
  </si>
  <si>
    <t>Система для холодных регионов
(охлаждение/нагрев)</t>
  </si>
  <si>
    <t>нагрев</t>
  </si>
  <si>
    <t>охлаждение</t>
  </si>
  <si>
    <t>Производительность, кВт</t>
  </si>
  <si>
    <t>Охлаждение/нагрев</t>
  </si>
  <si>
    <t>REYQ48P</t>
  </si>
  <si>
    <t>REYQ46P</t>
  </si>
  <si>
    <t>REYQ44P</t>
  </si>
  <si>
    <t>REYQ42P</t>
  </si>
  <si>
    <t>REYQ40P</t>
  </si>
  <si>
    <t>REYQ38P</t>
  </si>
  <si>
    <t>REYQ36P</t>
  </si>
  <si>
    <t>REYQ34P</t>
  </si>
  <si>
    <t>REYQ32P</t>
  </si>
  <si>
    <t>REYQ30P</t>
  </si>
  <si>
    <t>REYQ28P</t>
  </si>
  <si>
    <t>REYQ26P</t>
  </si>
  <si>
    <t>REYQ24P</t>
  </si>
  <si>
    <t>REYQ22P</t>
  </si>
  <si>
    <t>REYQ20P</t>
  </si>
  <si>
    <t>REYQ18P</t>
  </si>
  <si>
    <t xml:space="preserve">Наружный блок                                        </t>
  </si>
  <si>
    <t>*</t>
  </si>
  <si>
    <t>Наружные блоки
с минимально занимаемой
площадью (с рекуперацией тепла)</t>
  </si>
  <si>
    <t>REYHQ24P</t>
  </si>
  <si>
    <t>REYHQ22P</t>
  </si>
  <si>
    <t>REYHQ20P</t>
  </si>
  <si>
    <t>REYHQ16P</t>
  </si>
  <si>
    <t>Наружные блоки с максимальным
коэффициентом энергоэффективности
(с рекуперацией тепла)</t>
  </si>
  <si>
    <t>л</t>
  </si>
  <si>
    <t>Объем воды</t>
  </si>
  <si>
    <t>EKSH26P</t>
  </si>
  <si>
    <t>EKSV26P</t>
  </si>
  <si>
    <t>СОЛНЕЧНАЯ ПАНЕЛЬ</t>
  </si>
  <si>
    <t>EKHWP500B</t>
  </si>
  <si>
    <t>EKHWP300B</t>
  </si>
  <si>
    <t>БОЙЛЕР</t>
  </si>
  <si>
    <t>EKHTS260AC</t>
  </si>
  <si>
    <t>EKHTS200AC</t>
  </si>
  <si>
    <t>БЛОК ГВС</t>
  </si>
  <si>
    <t>Наружные блоки с функцией горячего водоснабжения</t>
  </si>
  <si>
    <t>Наружные блоки VRV® Classic</t>
  </si>
  <si>
    <t>HXY125A**</t>
  </si>
  <si>
    <t>HXY080A**</t>
  </si>
  <si>
    <t xml:space="preserve">Внутренний блок </t>
  </si>
  <si>
    <t>Блоки подпотолочного типа четырехпоточные</t>
  </si>
  <si>
    <r>
      <t xml:space="preserve">Внутренний блок </t>
    </r>
    <r>
      <rPr>
        <b/>
        <sz val="10"/>
        <rFont val="Arial"/>
        <family val="2"/>
        <charset val="204"/>
      </rPr>
      <t/>
    </r>
  </si>
  <si>
    <t>Блоки напольного типа (в корпусе)</t>
  </si>
  <si>
    <t>Блоки напольного типа (без корпуса)</t>
  </si>
  <si>
    <t>Блоки подпотолочного типа однопоточные</t>
  </si>
  <si>
    <t>Насос дренажный</t>
  </si>
  <si>
    <t>Блоки настенного тип</t>
  </si>
  <si>
    <t>модель</t>
  </si>
  <si>
    <t>Камера фильтра (требуется для каждого блока)</t>
  </si>
  <si>
    <t>Фильтр с повышенным сроком службы(моющийся)</t>
  </si>
  <si>
    <t xml:space="preserve">Насос дренажный                                     </t>
  </si>
  <si>
    <t>Блоки канального типа для подачи наружного воздуха</t>
  </si>
  <si>
    <t>у.е..</t>
  </si>
  <si>
    <t>Монтажный комплект</t>
  </si>
  <si>
    <t>BYBS-D</t>
  </si>
  <si>
    <t>Блоки канального типа высоконапорные</t>
  </si>
  <si>
    <t>Блоки канального типа средненапорные</t>
  </si>
  <si>
    <t>Блоки канального типа низконапорные</t>
  </si>
  <si>
    <t xml:space="preserve">Пульт управления                        </t>
  </si>
  <si>
    <t>BYK-F</t>
  </si>
  <si>
    <t>Блоки кассетного типа однопоточные</t>
  </si>
  <si>
    <t xml:space="preserve">проводной </t>
  </si>
  <si>
    <t>BYBCQ-H</t>
  </si>
  <si>
    <t>Блоки кассетного типа двухпоточные</t>
  </si>
  <si>
    <t xml:space="preserve">Пульт управления  </t>
  </si>
  <si>
    <t>Боки кассетного типа четырехпоточные (600х600)</t>
  </si>
  <si>
    <t xml:space="preserve">Пульт управления    </t>
  </si>
  <si>
    <t>Блоки кассетного типа четырехпоточные</t>
  </si>
  <si>
    <t>Внутренние блоки системы VRV</t>
  </si>
  <si>
    <t>Адаптер</t>
  </si>
  <si>
    <t>Установка</t>
  </si>
  <si>
    <t>Вентиляционная установка</t>
  </si>
  <si>
    <t>С НЕПОСРЕДСТВЕННЫМ ОХЛАЖДЕНИЕМ</t>
  </si>
  <si>
    <t>С НЕПОСРЕДСТВЕННЫМ ОХЛАЖДЕНИЕМ И УВЛАЖНЕНИЕМ</t>
  </si>
  <si>
    <t xml:space="preserve">Установка </t>
  </si>
  <si>
    <r>
      <t>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/ч</t>
    </r>
  </si>
  <si>
    <t>Расход воздуха</t>
  </si>
  <si>
    <t>Вентиляционные установки</t>
  </si>
  <si>
    <t>Датчик температуры</t>
  </si>
  <si>
    <t>Адаптер для внешнего управления (On/OFF)</t>
  </si>
  <si>
    <t>Цена, у.е.</t>
  </si>
  <si>
    <t>БЛОК УПРАВЛЕНИЯ</t>
  </si>
  <si>
    <t>РАСШИРИТЕЛЬНЫЙ КЛАПАН</t>
  </si>
  <si>
    <t>Монтажный короб переключателя режимов</t>
  </si>
  <si>
    <t>Переключатель режимов</t>
  </si>
  <si>
    <t>Переключатель режимов охлаждение/нагрев</t>
  </si>
  <si>
    <t>для трех модулей</t>
  </si>
  <si>
    <t>для двух модулей</t>
  </si>
  <si>
    <t>для четырех модулей</t>
  </si>
  <si>
    <t>Для систем VRVIII-Q (с рекуперацией тепла)</t>
  </si>
  <si>
    <t>Рефнеты-разветвители для модулей наружных блоков</t>
  </si>
  <si>
    <t>6 портов, сумма индексов производительности &lt; 100 на каждый порт</t>
  </si>
  <si>
    <t>4 порта, сумма индексов производительности &lt; 100 на каждый порт</t>
  </si>
  <si>
    <t>1 порт, сумма индексов производительности 161 ~ 250</t>
  </si>
  <si>
    <t>1 порт, сумма индексов производительности 101 ~ 160</t>
  </si>
  <si>
    <t>1 порт, сумма индексов производительности &lt; 101</t>
  </si>
  <si>
    <t>BS-блоки</t>
  </si>
  <si>
    <t>Сумма индексов производительности &gt; 640</t>
  </si>
  <si>
    <t>Сумма индексов производительности 291~640</t>
  </si>
  <si>
    <t>Сумма индексов производительности &lt; 291</t>
  </si>
  <si>
    <t>Рефнеты-коллекторы для трехтрубной системы</t>
  </si>
  <si>
    <t>Сумма индексов производительности 201~290</t>
  </si>
  <si>
    <t>Сумма индексов производительности &lt; 201</t>
  </si>
  <si>
    <t>Рефнеты-разветвители для трехтрубной системы</t>
  </si>
  <si>
    <t>Рефнеты-коллекторы для двухтрубной системы</t>
  </si>
  <si>
    <t>Рефнеты-разветвители для двухтрубной системы</t>
  </si>
  <si>
    <t>Розничная цена</t>
  </si>
  <si>
    <t>дополнительное оборудование</t>
  </si>
  <si>
    <t>Управляющий адаптер</t>
  </si>
  <si>
    <t>DS-net</t>
  </si>
  <si>
    <t>Система дистанционного мониторинга и управления кондиционированием</t>
  </si>
  <si>
    <t>Модульный шлюз для интеграции блоков класса Split в систему "Умный дом"
через KNX протокол</t>
  </si>
  <si>
    <t xml:space="preserve">Модульный шлюз для интеграции блоков класса Sky и VRV  в систему "Умный дом" через KNX протокол </t>
  </si>
  <si>
    <t xml:space="preserve">Интерфейсный шлюз Modbus </t>
  </si>
  <si>
    <t>Адаптер расширения для DMS502B51  (до 256 внутренних блоков)</t>
  </si>
  <si>
    <t>Шлюз для интеграции с BMS  (до 128 внутренних блоков)</t>
  </si>
  <si>
    <t>Опция управления и контроля за электроэнергией</t>
  </si>
  <si>
    <t>Учет потребления электроэнергии</t>
  </si>
  <si>
    <t>ITM-контроллер для объединения нескольких ITM</t>
  </si>
  <si>
    <t>Адаптер расширения до 64 внутренних блоков</t>
  </si>
  <si>
    <t>Графический контроллер ITM</t>
  </si>
  <si>
    <t>Intelligent touch Manager</t>
  </si>
  <si>
    <t>Конфигуратор VRV (для систем VRV IV)</t>
  </si>
  <si>
    <t>Технология компьютеризированного сервиса</t>
  </si>
  <si>
    <t>Модель, программный продукт</t>
  </si>
  <si>
    <t>Стоимость дополнительных систем управления для Hi-VRV</t>
  </si>
  <si>
    <t xml:space="preserve">ЦЕНА </t>
  </si>
  <si>
    <t>Аксессуары для фанкойлов</t>
  </si>
  <si>
    <t>Теплопроизводительность (выс)</t>
  </si>
  <si>
    <t>Явная холодопроизводительность (выс)</t>
  </si>
  <si>
    <t>Полная холодопроизводительность (выс)</t>
  </si>
  <si>
    <t>FWC06-09BT</t>
  </si>
  <si>
    <t>FWC06-09BF</t>
  </si>
  <si>
    <t>Фанкойлы кассетного типа</t>
  </si>
  <si>
    <t>Внутренний Блок</t>
  </si>
  <si>
    <t>FWF02-04CT</t>
  </si>
  <si>
    <t>FWF02-05BF</t>
  </si>
  <si>
    <t>FWF02-05BT</t>
  </si>
  <si>
    <t>Фанкойлы кассетного типа (600х600)</t>
  </si>
  <si>
    <t>Цена оборудования</t>
  </si>
  <si>
    <t>Фанкойлы настенного типа</t>
  </si>
  <si>
    <t>FWL01-10DFV</t>
  </si>
  <si>
    <t>FWL01-10DFN</t>
  </si>
  <si>
    <t>FWL01-10DTV</t>
  </si>
  <si>
    <t>FWL01-10DTN</t>
  </si>
  <si>
    <t>Фанкойлы напольно-потолочного типа (в корпусе)</t>
  </si>
  <si>
    <t>FWV01-10DFV</t>
  </si>
  <si>
    <t>FWV01-10DFN</t>
  </si>
  <si>
    <t>FWV01-10DTV</t>
  </si>
  <si>
    <t>FWV01-10DTN</t>
  </si>
  <si>
    <t>Фанкойлы напольного типа</t>
  </si>
  <si>
    <t>FWM01-10DFV</t>
  </si>
  <si>
    <t>FWM01-10DFN</t>
  </si>
  <si>
    <t>FWM01-10DTV</t>
  </si>
  <si>
    <t>FWM01-10DTN</t>
  </si>
  <si>
    <t>Фанкойлы напольно-потолочного типа (без корпуса)</t>
  </si>
  <si>
    <t>Явная холодопроизводительность</t>
  </si>
  <si>
    <t>Полная холодопроизводительность</t>
  </si>
  <si>
    <t>Фанкойлы канального типа высоконапорные</t>
  </si>
  <si>
    <t>Теплопроизводительность выс.</t>
  </si>
  <si>
    <t>Нагрев</t>
  </si>
  <si>
    <t>Охлаждение</t>
  </si>
  <si>
    <t>FWE02-10CT</t>
  </si>
  <si>
    <t>18.78</t>
  </si>
  <si>
    <t>16.85</t>
  </si>
  <si>
    <t>15.05</t>
  </si>
  <si>
    <t>12.28</t>
  </si>
  <si>
    <t>11.39</t>
  </si>
  <si>
    <t>10.31</t>
  </si>
  <si>
    <t>6.47</t>
  </si>
  <si>
    <t>6.01</t>
  </si>
  <si>
    <t>6.90</t>
  </si>
  <si>
    <t>5.96</t>
  </si>
  <si>
    <t>5.23</t>
  </si>
  <si>
    <t>4.40</t>
  </si>
  <si>
    <t>3.87</t>
  </si>
  <si>
    <t>3.60</t>
  </si>
  <si>
    <t>2.34</t>
  </si>
  <si>
    <t>2.16</t>
  </si>
  <si>
    <t>10.34</t>
  </si>
  <si>
    <t>8.67</t>
  </si>
  <si>
    <t>7.57</t>
  </si>
  <si>
    <t>5.45</t>
  </si>
  <si>
    <t>5.08</t>
  </si>
  <si>
    <t>3.49</t>
  </si>
  <si>
    <t>3.14</t>
  </si>
  <si>
    <t>Фанкойлы канального типа средненапорные</t>
  </si>
  <si>
    <t>18</t>
  </si>
  <si>
    <t>16</t>
  </si>
  <si>
    <t>09</t>
  </si>
  <si>
    <t>08</t>
  </si>
  <si>
    <t>07</t>
  </si>
  <si>
    <t>06</t>
  </si>
  <si>
    <t>05</t>
  </si>
  <si>
    <t>04</t>
  </si>
  <si>
    <t>35</t>
  </si>
  <si>
    <t>03</t>
  </si>
  <si>
    <t>25</t>
  </si>
  <si>
    <t>02</t>
  </si>
  <si>
    <t>01</t>
  </si>
  <si>
    <t>Фанкойлы</t>
  </si>
  <si>
    <t>Цена блока</t>
  </si>
  <si>
    <t>Комплект расширительного клапана</t>
  </si>
  <si>
    <t>Блок управления</t>
  </si>
  <si>
    <t>Ном.</t>
  </si>
  <si>
    <t xml:space="preserve">Теплопроизводительность </t>
  </si>
  <si>
    <t>Компрессорно-конденсаторный блок</t>
  </si>
  <si>
    <t xml:space="preserve">  Интерактивный прайс-лист на оборудование DAIKIN 2012</t>
  </si>
  <si>
    <t>Введите дату и текущий курс с точностью до 4ого знака:
(Условная единица (у.е.) эквивалентна 1 ЕВРО)</t>
  </si>
  <si>
    <t>11. URURU Multi</t>
  </si>
  <si>
    <t>12. Мультисистема для коммерческого применения</t>
  </si>
  <si>
    <t>13. Система "Супер Мульти Плюс"</t>
  </si>
  <si>
    <t>14. Система "Экстра Мульти"</t>
  </si>
  <si>
    <t>15. Наружные блоки, оборудованные низкотемпературным комплектом</t>
  </si>
  <si>
    <t>Дата:</t>
  </si>
  <si>
    <t>марта</t>
  </si>
  <si>
    <t>16. Дополнительные системы управления (Split, Sky)</t>
  </si>
  <si>
    <t>руб.</t>
  </si>
  <si>
    <t>17. Модернизация систем VRV на R22</t>
  </si>
  <si>
    <t>19. Наружный блок миниVRV RXYSQ-P8</t>
  </si>
  <si>
    <t>20. Наружный блок RTSYQ-P</t>
  </si>
  <si>
    <t>21. Наружный блок RXYQ-P9</t>
  </si>
  <si>
    <t>22. Наружный блок RXYHQ-P9</t>
  </si>
  <si>
    <t>23. Наружный блок REYQ-P</t>
  </si>
  <si>
    <t>24. Наружный блок REYHQ-P</t>
  </si>
  <si>
    <t>25. Наружные блоки с функцией ГВС REYAQ-P</t>
  </si>
  <si>
    <t>26. Внутренние блоки системы VRV</t>
  </si>
  <si>
    <t>27. Вентиляционные установки</t>
  </si>
  <si>
    <t>28. Оборудование VRV для непосредственного охлаждения воздуха в центральных кондиционерах</t>
  </si>
  <si>
    <t>29. Фанкойлы</t>
  </si>
  <si>
    <t>30. Компрессорно-конденсаторный блок</t>
  </si>
  <si>
    <t>31.Дополнительные системы управления (VRV)</t>
  </si>
  <si>
    <t>Оборудование VRV для непосредственного охлаждения воздуха в центральных кондиционерах</t>
  </si>
  <si>
    <t>BHGP26A1</t>
  </si>
  <si>
    <t>BRC1C62</t>
  </si>
  <si>
    <t>BRP2A81</t>
  </si>
  <si>
    <t>DTA104A62</t>
  </si>
  <si>
    <t>EHVX16S26C9W</t>
  </si>
  <si>
    <t>EKHBRD011ACV1</t>
  </si>
  <si>
    <t>EKHBRD011ACY1</t>
  </si>
  <si>
    <t>EKHBRD014ACV1</t>
  </si>
  <si>
    <t>EKHBRD014ACY1</t>
  </si>
  <si>
    <t>EKHBRD016ACV1</t>
  </si>
  <si>
    <t>EKHBRD016ACY1</t>
  </si>
  <si>
    <t>EKHVMRD50A</t>
  </si>
  <si>
    <t>EKHVMRD80A</t>
  </si>
  <si>
    <t>EKRUAHTB</t>
  </si>
  <si>
    <t>EMRQ10A</t>
  </si>
  <si>
    <t>EMRQ12A</t>
  </si>
  <si>
    <t>EMRQ14A</t>
  </si>
  <si>
    <t>EMRQ16A</t>
  </si>
  <si>
    <t>EMRQ8A</t>
  </si>
  <si>
    <t>ERLQ004CV3</t>
  </si>
  <si>
    <t>ERLQ006CV3</t>
  </si>
  <si>
    <t>ERLQ008CV3</t>
  </si>
  <si>
    <t>ERLQ011CV3</t>
  </si>
  <si>
    <t>ERLQ011CW1</t>
  </si>
  <si>
    <t>ERLQ014CV3</t>
  </si>
  <si>
    <t>ERLQ014CW1</t>
  </si>
  <si>
    <t>ERLQ016CV3</t>
  </si>
  <si>
    <t>ERLQ016CW1</t>
  </si>
  <si>
    <t>ERRQ011AV1</t>
  </si>
  <si>
    <t>ERRQ011AY1</t>
  </si>
  <si>
    <t>ERRQ014AV1</t>
  </si>
  <si>
    <t>ERRQ014AY1</t>
  </si>
  <si>
    <t>ERRQ016AV1</t>
  </si>
  <si>
    <t>ERRQ016AY1</t>
  </si>
  <si>
    <t>KDDQ55B140-1</t>
  </si>
  <si>
    <t>KDDQ55B140-2</t>
  </si>
  <si>
    <t>RXS35K/-30</t>
  </si>
  <si>
    <t>RXS42K/-30</t>
  </si>
  <si>
    <t>RXS50K/-30</t>
  </si>
  <si>
    <t>RYN50L/-30</t>
  </si>
  <si>
    <t>RYN50L/-40</t>
  </si>
  <si>
    <t>BRYQ60AW</t>
  </si>
  <si>
    <t>BRYQ60AS</t>
  </si>
  <si>
    <t>BRC1D61</t>
  </si>
  <si>
    <t>BRC1E51A</t>
  </si>
  <si>
    <t>BRC7EB530W</t>
  </si>
  <si>
    <t>BRP4A50A</t>
  </si>
  <si>
    <t>BRYMA100</t>
  </si>
  <si>
    <t>BRYMA200</t>
  </si>
  <si>
    <t>BRYMA65</t>
  </si>
  <si>
    <t>EHBX16C9W</t>
  </si>
  <si>
    <t>EHVX08S18C3V</t>
  </si>
  <si>
    <t>EHVX08S26C9W</t>
  </si>
  <si>
    <t>EKFMAHTB</t>
  </si>
  <si>
    <t>EKHWE150A3V3</t>
  </si>
  <si>
    <t>EKHWE200A3V3</t>
  </si>
  <si>
    <t>EKHWE200A3Z2</t>
  </si>
  <si>
    <t>EKHWE300A3V3</t>
  </si>
  <si>
    <t>EKHWE300A3Z2</t>
  </si>
  <si>
    <t>EKHWS150B3V3</t>
  </si>
  <si>
    <t>EKHWS200B3V3</t>
  </si>
  <si>
    <t>EKHWS200B3Z2</t>
  </si>
  <si>
    <t>EKHWS300B3V3</t>
  </si>
  <si>
    <t>EKHWS300B3Z2</t>
  </si>
  <si>
    <t>EKRP1AHT</t>
  </si>
  <si>
    <t>EKRP1HBA</t>
  </si>
  <si>
    <t>EKSR3PA</t>
  </si>
  <si>
    <t>EKSRDS1A</t>
  </si>
  <si>
    <t>FDBQ25B</t>
  </si>
  <si>
    <t>FTXN25L9</t>
  </si>
  <si>
    <t>FTXN35L9</t>
  </si>
  <si>
    <t>FTXN50L9</t>
  </si>
  <si>
    <t>FTXN60L9</t>
  </si>
  <si>
    <t>FWP02ATN</t>
  </si>
  <si>
    <t>FWP02ATNE</t>
  </si>
  <si>
    <t>FWP02ATV</t>
  </si>
  <si>
    <t>FWP02ATVE</t>
  </si>
  <si>
    <t>FWP03ATN</t>
  </si>
  <si>
    <t>FWP03ATNE</t>
  </si>
  <si>
    <t>FWP03ATV</t>
  </si>
  <si>
    <t>FWP03ATVE</t>
  </si>
  <si>
    <t>FWP04ATN</t>
  </si>
  <si>
    <t>FWP04ATNE</t>
  </si>
  <si>
    <t>FWP04ATV</t>
  </si>
  <si>
    <t>FWP04ATVE</t>
  </si>
  <si>
    <t>FWP05ATN</t>
  </si>
  <si>
    <t>FWP05ATNE</t>
  </si>
  <si>
    <t>FWP05ATV</t>
  </si>
  <si>
    <t>FWP05ATVE</t>
  </si>
  <si>
    <t>FWP06ATN</t>
  </si>
  <si>
    <t>FWP06ATNE</t>
  </si>
  <si>
    <t>FWP06ATV</t>
  </si>
  <si>
    <t>FWP06ATVE</t>
  </si>
  <si>
    <t>FWP07ATN</t>
  </si>
  <si>
    <t>FWP07ATNE</t>
  </si>
  <si>
    <t>FWP07ATV</t>
  </si>
  <si>
    <t>FWP07ATVE</t>
  </si>
  <si>
    <t>FWR02AFN</t>
  </si>
  <si>
    <t>FWR02AFV</t>
  </si>
  <si>
    <t>FWR02ATN</t>
  </si>
  <si>
    <t>FWR02ATV</t>
  </si>
  <si>
    <t>FWR03AFN</t>
  </si>
  <si>
    <t>FWR03AFV</t>
  </si>
  <si>
    <t>FWR03ATN</t>
  </si>
  <si>
    <t>FWR03ATV</t>
  </si>
  <si>
    <t>FWR06AFN</t>
  </si>
  <si>
    <t>FWR06AFV</t>
  </si>
  <si>
    <t>FWR06ATN</t>
  </si>
  <si>
    <t>FWR06ATV</t>
  </si>
  <si>
    <t>FWR08AFN</t>
  </si>
  <si>
    <t>FWR08AFV</t>
  </si>
  <si>
    <t>FWR08ATN</t>
  </si>
  <si>
    <t>FWR08ATV</t>
  </si>
  <si>
    <t>FWS02AFN</t>
  </si>
  <si>
    <t>FWS02AFV</t>
  </si>
  <si>
    <t>FWS02ATN</t>
  </si>
  <si>
    <t>FWS02ATV</t>
  </si>
  <si>
    <t>FWS03AFN</t>
  </si>
  <si>
    <t>FWS03AFV</t>
  </si>
  <si>
    <t>FWS03ATN</t>
  </si>
  <si>
    <t>FWS03ATV</t>
  </si>
  <si>
    <t>FWS06AFN</t>
  </si>
  <si>
    <t>FWS06AFV</t>
  </si>
  <si>
    <t>FWS06ATN</t>
  </si>
  <si>
    <t>FWS06ATV</t>
  </si>
  <si>
    <t>FWS08AFN</t>
  </si>
  <si>
    <t>FWS08AFV</t>
  </si>
  <si>
    <t>FWS08ATN</t>
  </si>
  <si>
    <t>FWS08ATV</t>
  </si>
  <si>
    <t>FWZ02AFN</t>
  </si>
  <si>
    <t>FWZ02AFV</t>
  </si>
  <si>
    <t>FWZ02ATN</t>
  </si>
  <si>
    <t>FWZ02ATV</t>
  </si>
  <si>
    <t>FWZ03AFN</t>
  </si>
  <si>
    <t>FWZ03AFV</t>
  </si>
  <si>
    <t>FWZ03ATN</t>
  </si>
  <si>
    <t>FWZ03ATV</t>
  </si>
  <si>
    <t>FWZ06AFN</t>
  </si>
  <si>
    <t>FWZ06AFV</t>
  </si>
  <si>
    <t>FWZ06ATN</t>
  </si>
  <si>
    <t>FWZ06ATV</t>
  </si>
  <si>
    <t>FWZ08AFN</t>
  </si>
  <si>
    <t>FWZ08AFV</t>
  </si>
  <si>
    <t>FWZ08ATN</t>
  </si>
  <si>
    <t>FWZ08ATV</t>
  </si>
  <si>
    <t>K.RSS</t>
  </si>
  <si>
    <t>KAFP501A56</t>
  </si>
  <si>
    <t>KDBHP49B140</t>
  </si>
  <si>
    <t>KDDQ55C140-1</t>
  </si>
  <si>
    <t>KDDQ55C140-2</t>
  </si>
  <si>
    <t>KDU50P140</t>
  </si>
  <si>
    <t>KDU50P60</t>
  </si>
  <si>
    <t>KRP1B56</t>
  </si>
  <si>
    <t>KRP928B2S</t>
  </si>
  <si>
    <t>KRP980B1</t>
  </si>
  <si>
    <t>RXN25L9</t>
  </si>
  <si>
    <t>RXN35L9</t>
  </si>
  <si>
    <t>RXN50L9</t>
  </si>
  <si>
    <t>RXN60L9</t>
  </si>
  <si>
    <t>RYN25L/-30</t>
  </si>
  <si>
    <t>RYN25L/-40</t>
  </si>
  <si>
    <t>RYN60L/-30</t>
  </si>
  <si>
    <t>RYN60L/-40</t>
  </si>
  <si>
    <t>VH1B</t>
  </si>
  <si>
    <t>VH2B</t>
  </si>
  <si>
    <t>VH3B</t>
  </si>
  <si>
    <t>VH4/AB</t>
  </si>
  <si>
    <t>VH4B</t>
  </si>
  <si>
    <t>VH5B</t>
  </si>
  <si>
    <t>VKM100GB</t>
  </si>
  <si>
    <t>VKM50GB</t>
  </si>
  <si>
    <t>VKM80GB</t>
  </si>
  <si>
    <t>WGDCMCPLR</t>
  </si>
  <si>
    <t>R-32</t>
  </si>
  <si>
    <t>FTXZ25N</t>
  </si>
  <si>
    <t>FTXZ35N</t>
  </si>
  <si>
    <t>RXZ35N</t>
  </si>
  <si>
    <t>FTXZ50N</t>
  </si>
  <si>
    <t>RXZ50N</t>
  </si>
  <si>
    <t>0.6~2.5-3.9</t>
  </si>
  <si>
    <t>0.6~3.6~7.5</t>
  </si>
  <si>
    <t>0.6~3.5~5.3</t>
  </si>
  <si>
    <t>0.6~5.0~9.0</t>
  </si>
  <si>
    <t>0.6~5.0~5.8</t>
  </si>
  <si>
    <t>0.6~6.3~9.4</t>
  </si>
  <si>
    <t>FTXG25LW</t>
  </si>
  <si>
    <t>FTXG35LW</t>
  </si>
  <si>
    <t>FTXG50LW</t>
  </si>
  <si>
    <t>RXG25L</t>
  </si>
  <si>
    <t>RXG35L</t>
  </si>
  <si>
    <t>RXG50L</t>
  </si>
  <si>
    <t>FTXG20LW</t>
  </si>
  <si>
    <t>1.7~4.8~5.3</t>
  </si>
  <si>
    <t>FTXG20LS</t>
  </si>
  <si>
    <t>FTXG25LS</t>
  </si>
  <si>
    <t>FTXG35LS</t>
  </si>
  <si>
    <t>FTXG50LS</t>
  </si>
  <si>
    <t>RXS20L</t>
  </si>
  <si>
    <t>RXS25L</t>
  </si>
  <si>
    <t>RXS35L</t>
  </si>
  <si>
    <t>RXS42L</t>
  </si>
  <si>
    <t>RXS50L</t>
  </si>
  <si>
    <t>RXS60L</t>
  </si>
  <si>
    <t>RXS71F8</t>
  </si>
  <si>
    <t>RX60GVB</t>
  </si>
  <si>
    <t>RX71GVB</t>
  </si>
  <si>
    <t>~2.0~</t>
  </si>
  <si>
    <t>~2.5~</t>
  </si>
  <si>
    <t>~2.8~</t>
  </si>
  <si>
    <t>~3.5~</t>
  </si>
  <si>
    <t>~4.0~</t>
  </si>
  <si>
    <t>~4.2~</t>
  </si>
  <si>
    <t>~5.4~</t>
  </si>
  <si>
    <t>~5.0~</t>
  </si>
  <si>
    <t>~5.8~</t>
  </si>
  <si>
    <t>~6.0~</t>
  </si>
  <si>
    <t>~7.0</t>
  </si>
  <si>
    <t>~7.1~</t>
  </si>
  <si>
    <t>~8.2~</t>
  </si>
  <si>
    <t>1.9~5.2~6.2</t>
  </si>
  <si>
    <t>FLXS35B9</t>
  </si>
  <si>
    <t>~3.4~</t>
  </si>
  <si>
    <t>~4.9~</t>
  </si>
  <si>
    <t>~6.1~</t>
  </si>
  <si>
    <t>~4.5~</t>
  </si>
  <si>
    <t>~2.4~</t>
  </si>
  <si>
    <t>~3.2~</t>
  </si>
  <si>
    <t>~7.0~</t>
  </si>
  <si>
    <t>5.0</t>
  </si>
  <si>
    <t>5.5</t>
  </si>
  <si>
    <t>5.7</t>
  </si>
  <si>
    <t>7.0</t>
  </si>
  <si>
    <t>BYFQ60B3</t>
  </si>
  <si>
    <t>FDXS50F9</t>
  </si>
  <si>
    <t>Конденсаторные блоки ZEAS</t>
  </si>
  <si>
    <t>LREQ8BY1</t>
  </si>
  <si>
    <t>LREQ10BY1</t>
  </si>
  <si>
    <t>LREQ12BY1</t>
  </si>
  <si>
    <t>LREQ20BY1</t>
  </si>
  <si>
    <t>LREQ5BY1</t>
  </si>
  <si>
    <t>LREQ6BY1</t>
  </si>
  <si>
    <t>LREQ15BY1</t>
  </si>
  <si>
    <t>Conveni-pack</t>
  </si>
  <si>
    <t>Номинальная холодопроизводительность
при низкой температуре</t>
  </si>
  <si>
    <t>Номинальная холодопроизводительность
при средней температуре</t>
  </si>
  <si>
    <t>Кондиционирование воздуха</t>
  </si>
  <si>
    <t>Технологическое охлаждение</t>
  </si>
  <si>
    <t>Online контроллер для сплит-систем Emura</t>
  </si>
  <si>
    <t>BRP069A41</t>
  </si>
  <si>
    <t>Наружный блок RWEYQ-T</t>
  </si>
  <si>
    <t>RWEYQ8T</t>
  </si>
  <si>
    <t>RWEYQ10T</t>
  </si>
  <si>
    <t>** Могут быть подключены только к моделям VRV® IV RXYQ-T, RYYQ-T, RWEYQ-T.</t>
  </si>
  <si>
    <t>Дополнительные функции Универсального графического контроллера ITC</t>
  </si>
  <si>
    <t>Опция HTTP</t>
  </si>
  <si>
    <t>BSVQ100P9B</t>
  </si>
  <si>
    <t>BSVQ160P9B</t>
  </si>
  <si>
    <t>BSVQ250P9B</t>
  </si>
  <si>
    <t>Для систем VRV IV (охл./нагр.), VRVIII-C (охл./нагр.), VRV IV-Q (охл./нагр.), VRV IV-W (охл./нагр.)</t>
  </si>
  <si>
    <t>Для систем VRVIII (с рекуперацией теплоты), VRV IV-W (с рекуперацией теплоты)</t>
  </si>
  <si>
    <t>KKSA26A560</t>
  </si>
  <si>
    <t>Плата выбора режима охлаждение/нагрев для наружных блоков VRV IV</t>
  </si>
  <si>
    <t>Монтажная пластина для платы выбора режима охлаждения/нагрев для
наружных блоков VRV IV (только для блоков 14 - 20 HP)</t>
  </si>
  <si>
    <t>Фанкойлы канального типа низконапорные</t>
  </si>
  <si>
    <t>Фанкойлы канального типа средненапорные (BLDC)</t>
  </si>
  <si>
    <t>FWP02-10ATN</t>
  </si>
  <si>
    <t>FWP02-10ATV</t>
  </si>
  <si>
    <t>Фанкойлы напольно-потолочного типа (без корпуса) (BLDC)</t>
  </si>
  <si>
    <t>FWS02-08ATN</t>
  </si>
  <si>
    <t>FWS02-08ATV</t>
  </si>
  <si>
    <t>FWS02-08AFN</t>
  </si>
  <si>
    <t>FWS02-08AFV</t>
  </si>
  <si>
    <t>Фанкойлы напольного типа (BLDC)</t>
  </si>
  <si>
    <t>FWZ02-08ATN</t>
  </si>
  <si>
    <t>FWZ02-08ATV</t>
  </si>
  <si>
    <t>FWZ02-08AFN</t>
  </si>
  <si>
    <t>FWZ02-08AFV</t>
  </si>
  <si>
    <t>Фанкойлы напольно-потолочного типа (в корпусе) (BLDC)</t>
  </si>
  <si>
    <t>FWR02-08ATN</t>
  </si>
  <si>
    <t>FWR02-08ATV</t>
  </si>
  <si>
    <t>FWR02-08AFN</t>
  </si>
  <si>
    <t>FWR02-08AFV</t>
  </si>
  <si>
    <t>DCP600TC</t>
  </si>
  <si>
    <t>BEVQ71M</t>
  </si>
  <si>
    <t>BRR9A1V1</t>
  </si>
  <si>
    <r>
      <t>DMS502</t>
    </r>
    <r>
      <rPr>
        <b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51</t>
    </r>
  </si>
  <si>
    <t>EBLQ011BB6V3</t>
  </si>
  <si>
    <t>EBLQ011BB6W1</t>
  </si>
  <si>
    <t>EBLQ014BB6V3</t>
  </si>
  <si>
    <t>EBLQ014BB6W1</t>
  </si>
  <si>
    <t>EBLQ016BB6V3</t>
  </si>
  <si>
    <t>EBLQ016BB6W1</t>
  </si>
  <si>
    <t>EDLQ011BB6V3</t>
  </si>
  <si>
    <t>EDLQ011BB6W1</t>
  </si>
  <si>
    <t>EDLQ014BB6V3</t>
  </si>
  <si>
    <t>EDLQ014BB6W1</t>
  </si>
  <si>
    <t>EDLQ016BB6V3</t>
  </si>
  <si>
    <t>EDLQ016BB6W1</t>
  </si>
  <si>
    <t>EHBH04C3V</t>
  </si>
  <si>
    <t>EHBH08C3V</t>
  </si>
  <si>
    <t>EHBH08C9W</t>
  </si>
  <si>
    <t>EHBH16C3V</t>
  </si>
  <si>
    <t>EHBH16C9W</t>
  </si>
  <si>
    <t>EHBX04C3V</t>
  </si>
  <si>
    <t>EHBX08C3V</t>
  </si>
  <si>
    <t>EHBX08C9W</t>
  </si>
  <si>
    <t>EHBX16C3V</t>
  </si>
  <si>
    <t>EHVH04S18C3V</t>
  </si>
  <si>
    <t>EHVH08S18C3V</t>
  </si>
  <si>
    <t>EHVH08S26C9W</t>
  </si>
  <si>
    <t>EHVH16S18C3V</t>
  </si>
  <si>
    <t>EHVH16S26C9W</t>
  </si>
  <si>
    <t>EHVX04S18C3V</t>
  </si>
  <si>
    <t>EHVX16S18C3V</t>
  </si>
  <si>
    <t>EKHBDPC2</t>
  </si>
  <si>
    <t>EKHVMYD50A</t>
  </si>
  <si>
    <t>EKHVMYD80A</t>
  </si>
  <si>
    <t>EKPCCAB2</t>
  </si>
  <si>
    <t>FWL15DFN</t>
  </si>
  <si>
    <t>FWL15DFV</t>
  </si>
  <si>
    <t>FWL15DTN</t>
  </si>
  <si>
    <t>FWL15DTV</t>
  </si>
  <si>
    <t>FWM15DFN</t>
  </si>
  <si>
    <t>FWM15DFV</t>
  </si>
  <si>
    <t>FWM15DTN</t>
  </si>
  <si>
    <t>FWM15DTV</t>
  </si>
  <si>
    <t>FWV15DFN</t>
  </si>
  <si>
    <t>FWV15DFV</t>
  </si>
  <si>
    <t>FWV15DTN</t>
  </si>
  <si>
    <t>FWV15DTV</t>
  </si>
  <si>
    <t>FWXV15A</t>
  </si>
  <si>
    <t>FWXV20A</t>
  </si>
  <si>
    <t>KDBHQ55B140</t>
  </si>
  <si>
    <t>KDBTP49B140</t>
  </si>
  <si>
    <t>KRP1D93A</t>
  </si>
  <si>
    <t>LRYEQ16AY1</t>
  </si>
  <si>
    <t>REYQ10T</t>
  </si>
  <si>
    <t>REYQ12T</t>
  </si>
  <si>
    <t>REYQ14T</t>
  </si>
  <si>
    <t>REYQ16T</t>
  </si>
  <si>
    <t>REYQ18T</t>
  </si>
  <si>
    <t>REYQ20T</t>
  </si>
  <si>
    <t>REYQ8T</t>
  </si>
  <si>
    <t>RXYQQ10T</t>
  </si>
  <si>
    <t>RXYQQ12T</t>
  </si>
  <si>
    <t>RXYQQ14T</t>
  </si>
  <si>
    <t>RXYQQ16T</t>
  </si>
  <si>
    <t>RXYQQ18T</t>
  </si>
  <si>
    <t>RXYQQ20T</t>
  </si>
  <si>
    <t>RXYQQ8T</t>
  </si>
  <si>
    <t>RXG20L</t>
  </si>
  <si>
    <t>RXZ25N</t>
  </si>
  <si>
    <t>SRC-HPA</t>
  </si>
  <si>
    <t>БУСТЕРНЫЙ БАК</t>
  </si>
  <si>
    <t>Прайс-лист на оборудование DAIKIN 2014</t>
  </si>
  <si>
    <t>14. Конденсаторные блоки ZEAS</t>
  </si>
  <si>
    <t>15. Conveni-pack</t>
  </si>
  <si>
    <t>16. Наружные блоки VRV IV RXYQ-T</t>
  </si>
  <si>
    <t>17. Наружные блоки VRV IV RYYQ-T</t>
  </si>
  <si>
    <t>18. Модернизация систем VRV на R22</t>
  </si>
  <si>
    <t>20. Наружный блок RWEYQ-T</t>
  </si>
  <si>
    <t>21. Наружный блок RTSYQ-PA</t>
  </si>
  <si>
    <t>22. Наружный блок REYQ-P</t>
  </si>
  <si>
    <t>23. Наружный блок REYHQ-P</t>
  </si>
  <si>
    <t>24. Наружные блоки с функцией ГВС REYAQ-P</t>
  </si>
  <si>
    <t>25. Наружные блоки VRV Classic RXYCQ-A</t>
  </si>
  <si>
    <t>31.Дополнительное оборудование для систем VRV</t>
  </si>
  <si>
    <t>LCBKQ3AV19</t>
  </si>
  <si>
    <t>FTXN25M</t>
  </si>
  <si>
    <t>FTXN35M</t>
  </si>
  <si>
    <t>FTXN50M</t>
  </si>
  <si>
    <t>FTXN60M</t>
  </si>
  <si>
    <t>RXN25M</t>
  </si>
  <si>
    <t>RXN35M</t>
  </si>
  <si>
    <t>RXN50M</t>
  </si>
  <si>
    <t>RXN60M</t>
  </si>
  <si>
    <t>EBHQ011BB6V3</t>
  </si>
  <si>
    <t>EBHQ011BB6W1</t>
  </si>
  <si>
    <t>EBHQ014BB6V3</t>
  </si>
  <si>
    <t>EBHQ014BB6W1</t>
  </si>
  <si>
    <t>EBHQ016BB6V3</t>
  </si>
  <si>
    <t>EBHQ016BB6W1</t>
  </si>
  <si>
    <t>EDHQ011BB6V3</t>
  </si>
  <si>
    <t>EDHQ011BB6W1</t>
  </si>
  <si>
    <t>EDHQ014BB6V3</t>
  </si>
  <si>
    <t>EDHQ014BB6W1</t>
  </si>
  <si>
    <t>EDHQ016BB6V3</t>
  </si>
  <si>
    <t>EDHQ016BB6W1</t>
  </si>
  <si>
    <t>EKBPH012T</t>
  </si>
  <si>
    <t>EKBPHPCBT</t>
  </si>
  <si>
    <t>EKHWET150A3V3</t>
  </si>
  <si>
    <t>EKMPVAM</t>
  </si>
  <si>
    <t>ERHQ008BV3</t>
  </si>
  <si>
    <t>ERHQ011BV3</t>
  </si>
  <si>
    <t>ERHQ011BW1</t>
  </si>
  <si>
    <t>ERHQ014BV3</t>
  </si>
  <si>
    <t>ERHQ014BW1</t>
  </si>
  <si>
    <t>ERHQ016BV3</t>
  </si>
  <si>
    <t>ERHQ016BW1</t>
  </si>
  <si>
    <t>FWE02-10CF</t>
  </si>
  <si>
    <t>FWB02-10BTV</t>
  </si>
  <si>
    <t>FWB03-10BTN</t>
  </si>
  <si>
    <t>FWD04-18AT</t>
  </si>
  <si>
    <t>FWD04-18AF</t>
  </si>
  <si>
    <t>FWT02-06CT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</si>
</sst>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р_._-;\-* #,##0.00_р_._-;_-* \-??_р_._-;_-@_-"/>
    <numFmt numFmtId="165" formatCode="_-* #,##0_р_._-;\-* #,##0_р_._-;_-* \-??_р_._-;_-@_-"/>
    <numFmt numFmtId="166" formatCode="#,##0\ [$€-1]"/>
    <numFmt numFmtId="167" formatCode="#,##0\ [$€-1];\-#,##0\ [$€-1]"/>
    <numFmt numFmtId="168" formatCode="_-* #,##0\ [$€-1]_-;\-* #,##0\ [$€-1]_-;_-* &quot;-&quot;\ [$€-1]_-;_-@_-"/>
    <numFmt numFmtId="169" formatCode="#,##0.0000&quot;р.&quot;"/>
    <numFmt numFmtId="170" formatCode="0.0"/>
    <numFmt numFmtId="171" formatCode="#,##0.00&quot;р.&quot;"/>
    <numFmt numFmtId="172" formatCode="#,##0_ ;\-#,##0\ "/>
    <numFmt numFmtId="173" formatCode="#,##0_р_."/>
    <numFmt numFmtId="174" formatCode="[$-FC19]dd\ mmmm\ yyyy\ \г\.;@"/>
    <numFmt numFmtId="175" formatCode="0.0000"/>
    <numFmt numFmtId="176" formatCode="[$€-2]\ #,##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Helv"/>
      <charset val="204"/>
    </font>
    <font>
      <sz val="12"/>
      <name val="Arial Cyr"/>
      <charset val="204"/>
    </font>
    <font>
      <b/>
      <sz val="10"/>
      <color indexed="9"/>
      <name val="Helv"/>
      <charset val="204"/>
    </font>
    <font>
      <b/>
      <u/>
      <sz val="11"/>
      <name val="Arial Cyr"/>
      <charset val="204"/>
    </font>
    <font>
      <b/>
      <i/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Helv"/>
      <family val="2"/>
    </font>
    <font>
      <b/>
      <sz val="10"/>
      <name val="Arial Cyr"/>
      <charset val="204"/>
    </font>
    <font>
      <b/>
      <sz val="10"/>
      <color theme="0"/>
      <name val="Arial Cyr"/>
      <family val="2"/>
      <charset val="204"/>
    </font>
    <font>
      <b/>
      <sz val="12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9"/>
      <name val="Arial Cyr"/>
      <charset val="204"/>
    </font>
    <font>
      <b/>
      <sz val="10"/>
      <color indexed="8"/>
      <name val="Arial"/>
      <family val="2"/>
      <charset val="204"/>
    </font>
    <font>
      <b/>
      <sz val="9"/>
      <color indexed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 Cyr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0"/>
      <color indexed="9"/>
      <name val="Arial Cyr"/>
      <charset val="204"/>
    </font>
    <font>
      <b/>
      <sz val="10"/>
      <color indexed="10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Helv"/>
      <charset val="204"/>
    </font>
    <font>
      <vertAlign val="superscript"/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1"/>
      <color indexed="9"/>
      <name val="Helv"/>
      <charset val="204"/>
    </font>
    <font>
      <b/>
      <sz val="11"/>
      <name val="Helv"/>
      <charset val="204"/>
    </font>
    <font>
      <b/>
      <sz val="11"/>
      <color indexed="48"/>
      <name val="Helv"/>
      <charset val="204"/>
    </font>
    <font>
      <b/>
      <sz val="11"/>
      <name val="Arial Cyr"/>
      <charset val="204"/>
    </font>
    <font>
      <sz val="11"/>
      <name val="Helv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1"/>
        <bgColor indexed="40"/>
      </patternFill>
    </fill>
    <fill>
      <patternFill patternType="solid">
        <fgColor indexed="26"/>
        <bgColor indexed="40"/>
      </patternFill>
    </fill>
    <fill>
      <patternFill patternType="solid">
        <fgColor indexed="2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41"/>
      </patternFill>
    </fill>
  </fills>
  <borders count="97">
    <border>
      <left/>
      <right/>
      <top/>
      <bottom/>
      <diagonal/>
    </border>
    <border>
      <left style="double">
        <color indexed="61"/>
      </left>
      <right/>
      <top style="double">
        <color indexed="61"/>
      </top>
      <bottom/>
      <diagonal/>
    </border>
    <border>
      <left/>
      <right/>
      <top style="double">
        <color indexed="61"/>
      </top>
      <bottom/>
      <diagonal/>
    </border>
    <border>
      <left/>
      <right style="double">
        <color indexed="61"/>
      </right>
      <top style="double">
        <color indexed="61"/>
      </top>
      <bottom/>
      <diagonal/>
    </border>
    <border>
      <left style="double">
        <color indexed="61"/>
      </left>
      <right/>
      <top/>
      <bottom/>
      <diagonal/>
    </border>
    <border>
      <left/>
      <right style="double">
        <color indexed="61"/>
      </right>
      <top/>
      <bottom/>
      <diagonal/>
    </border>
    <border>
      <left style="double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double">
        <color indexed="61"/>
      </right>
      <top/>
      <bottom style="double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/>
      <diagonal/>
    </border>
    <border>
      <left style="double">
        <color indexed="61"/>
      </left>
      <right style="double">
        <color indexed="6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1"/>
      </left>
      <right style="double">
        <color indexed="61"/>
      </right>
      <top/>
      <bottom style="double">
        <color indexed="6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Alignment="0" applyProtection="0"/>
  </cellStyleXfs>
  <cellXfs count="1314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8" fillId="0" borderId="9" xfId="0" applyFont="1" applyFill="1" applyBorder="1" applyAlignment="1">
      <alignment horizontal="center"/>
    </xf>
    <xf numFmtId="0" fontId="8" fillId="0" borderId="9" xfId="0" applyFont="1" applyFill="1" applyBorder="1"/>
    <xf numFmtId="165" fontId="1" fillId="0" borderId="9" xfId="2" applyNumberFormat="1" applyFont="1" applyFill="1" applyBorder="1" applyAlignment="1" applyProtection="1">
      <alignment horizontal="center"/>
    </xf>
    <xf numFmtId="0" fontId="1" fillId="0" borderId="9" xfId="0" applyFont="1" applyFill="1" applyBorder="1"/>
    <xf numFmtId="0" fontId="9" fillId="0" borderId="9" xfId="0" applyFont="1" applyFill="1" applyBorder="1"/>
    <xf numFmtId="166" fontId="1" fillId="0" borderId="9" xfId="2" applyNumberFormat="1" applyFont="1" applyFill="1" applyBorder="1" applyAlignment="1" applyProtection="1">
      <alignment horizontal="center"/>
    </xf>
    <xf numFmtId="167" fontId="1" fillId="0" borderId="9" xfId="2" applyNumberFormat="1" applyFont="1" applyFill="1" applyBorder="1" applyAlignment="1" applyProtection="1">
      <alignment horizontal="center"/>
    </xf>
    <xf numFmtId="166" fontId="8" fillId="0" borderId="9" xfId="0" applyNumberFormat="1" applyFont="1" applyFill="1" applyBorder="1" applyAlignment="1">
      <alignment horizontal="center"/>
    </xf>
    <xf numFmtId="0" fontId="0" fillId="0" borderId="9" xfId="0" applyFont="1" applyFill="1" applyBorder="1"/>
    <xf numFmtId="168" fontId="9" fillId="0" borderId="0" xfId="2" applyNumberFormat="1" applyFont="1" applyFill="1" applyBorder="1" applyAlignment="1" applyProtection="1"/>
    <xf numFmtId="165" fontId="10" fillId="5" borderId="11" xfId="2" applyNumberFormat="1" applyFont="1" applyFill="1" applyBorder="1" applyAlignment="1" applyProtection="1">
      <alignment horizontal="center" wrapText="1"/>
    </xf>
    <xf numFmtId="0" fontId="10" fillId="5" borderId="12" xfId="0" applyFont="1" applyFill="1" applyBorder="1" applyAlignment="1" applyProtection="1">
      <alignment horizontal="center" vertical="center" wrapText="1"/>
    </xf>
    <xf numFmtId="0" fontId="12" fillId="3" borderId="0" xfId="0" applyNumberFormat="1" applyFont="1" applyFill="1" applyBorder="1" applyAlignment="1" applyProtection="1">
      <alignment horizontal="center" vertical="top"/>
    </xf>
    <xf numFmtId="0" fontId="12" fillId="3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3" fillId="4" borderId="0" xfId="0" applyNumberFormat="1" applyFont="1" applyFill="1" applyBorder="1" applyAlignment="1" applyProtection="1">
      <alignment vertical="top"/>
    </xf>
    <xf numFmtId="0" fontId="14" fillId="4" borderId="0" xfId="0" applyFont="1" applyFill="1"/>
    <xf numFmtId="0" fontId="15" fillId="7" borderId="17" xfId="0" applyNumberFormat="1" applyFont="1" applyFill="1" applyBorder="1" applyAlignment="1" applyProtection="1">
      <alignment horizontal="right" vertical="top"/>
    </xf>
    <xf numFmtId="0" fontId="15" fillId="7" borderId="18" xfId="0" applyNumberFormat="1" applyFont="1" applyFill="1" applyBorder="1" applyAlignment="1" applyProtection="1">
      <alignment horizontal="center" vertical="top"/>
    </xf>
    <xf numFmtId="14" fontId="15" fillId="7" borderId="19" xfId="0" applyNumberFormat="1" applyFont="1" applyFill="1" applyBorder="1" applyAlignment="1" applyProtection="1">
      <alignment horizontal="center" vertical="top"/>
      <protection hidden="1"/>
    </xf>
    <xf numFmtId="0" fontId="12" fillId="8" borderId="0" xfId="0" applyNumberFormat="1" applyFont="1" applyFill="1" applyBorder="1" applyAlignment="1" applyProtection="1">
      <alignment horizontal="center" vertical="top"/>
    </xf>
    <xf numFmtId="0" fontId="12" fillId="8" borderId="0" xfId="0" applyNumberFormat="1" applyFont="1" applyFill="1" applyBorder="1" applyAlignment="1" applyProtection="1">
      <alignment vertical="top"/>
    </xf>
    <xf numFmtId="0" fontId="15" fillId="7" borderId="20" xfId="0" applyNumberFormat="1" applyFont="1" applyFill="1" applyBorder="1" applyAlignment="1" applyProtection="1">
      <alignment horizontal="right" vertical="top"/>
    </xf>
    <xf numFmtId="0" fontId="15" fillId="7" borderId="21" xfId="0" applyNumberFormat="1" applyFont="1" applyFill="1" applyBorder="1" applyAlignment="1" applyProtection="1">
      <alignment horizontal="center" vertical="top"/>
    </xf>
    <xf numFmtId="169" fontId="15" fillId="7" borderId="22" xfId="0" applyNumberFormat="1" applyFont="1" applyFill="1" applyBorder="1" applyAlignment="1" applyProtection="1">
      <alignment horizontal="center" vertical="top"/>
      <protection hidden="1"/>
    </xf>
    <xf numFmtId="0" fontId="12" fillId="4" borderId="0" xfId="0" applyNumberFormat="1" applyFont="1" applyFill="1" applyBorder="1" applyAlignment="1" applyProtection="1">
      <alignment vertical="top"/>
    </xf>
    <xf numFmtId="0" fontId="12" fillId="4" borderId="0" xfId="0" applyNumberFormat="1" applyFont="1" applyFill="1" applyBorder="1" applyAlignment="1" applyProtection="1">
      <alignment horizontal="center" vertical="top"/>
    </xf>
    <xf numFmtId="0" fontId="16" fillId="9" borderId="24" xfId="0" applyNumberFormat="1" applyFont="1" applyFill="1" applyBorder="1" applyAlignment="1" applyProtection="1">
      <alignment horizontal="center" vertical="top"/>
    </xf>
    <xf numFmtId="0" fontId="17" fillId="0" borderId="27" xfId="0" applyNumberFormat="1" applyFont="1" applyFill="1" applyBorder="1" applyAlignment="1" applyProtection="1">
      <alignment horizontal="center" vertical="top"/>
    </xf>
    <xf numFmtId="3" fontId="18" fillId="0" borderId="28" xfId="0" applyNumberFormat="1" applyFont="1" applyFill="1" applyBorder="1" applyAlignment="1" applyProtection="1">
      <alignment horizontal="center" vertical="top"/>
      <protection hidden="1"/>
    </xf>
    <xf numFmtId="0" fontId="0" fillId="10" borderId="24" xfId="0" applyFill="1" applyBorder="1" applyAlignment="1">
      <alignment horizontal="center"/>
    </xf>
    <xf numFmtId="0" fontId="17" fillId="0" borderId="31" xfId="0" applyNumberFormat="1" applyFont="1" applyFill="1" applyBorder="1" applyAlignment="1" applyProtection="1">
      <alignment vertical="top"/>
    </xf>
    <xf numFmtId="0" fontId="18" fillId="0" borderId="9" xfId="0" applyNumberFormat="1" applyFont="1" applyFill="1" applyBorder="1" applyAlignment="1" applyProtection="1">
      <alignment vertical="top"/>
    </xf>
    <xf numFmtId="0" fontId="17" fillId="0" borderId="32" xfId="0" applyNumberFormat="1" applyFont="1" applyFill="1" applyBorder="1" applyAlignment="1" applyProtection="1">
      <alignment horizontal="center" vertical="top"/>
    </xf>
    <xf numFmtId="3" fontId="18" fillId="0" borderId="33" xfId="0" applyNumberFormat="1" applyFont="1" applyFill="1" applyBorder="1" applyAlignment="1" applyProtection="1">
      <alignment horizontal="center" vertical="top"/>
      <protection hidden="1"/>
    </xf>
    <xf numFmtId="0" fontId="17" fillId="0" borderId="20" xfId="0" applyNumberFormat="1" applyFont="1" applyFill="1" applyBorder="1" applyAlignment="1" applyProtection="1">
      <alignment vertical="top"/>
    </xf>
    <xf numFmtId="0" fontId="18" fillId="0" borderId="21" xfId="0" applyNumberFormat="1" applyFont="1" applyFill="1" applyBorder="1" applyAlignment="1" applyProtection="1">
      <alignment vertical="top"/>
    </xf>
    <xf numFmtId="0" fontId="12" fillId="3" borderId="0" xfId="0" applyNumberFormat="1" applyFont="1" applyFill="1" applyBorder="1" applyAlignment="1" applyProtection="1">
      <alignment horizontal="left" vertical="top"/>
    </xf>
    <xf numFmtId="0" fontId="17" fillId="3" borderId="34" xfId="0" applyNumberFormat="1" applyFont="1" applyFill="1" applyBorder="1" applyAlignment="1" applyProtection="1">
      <alignment vertical="top"/>
    </xf>
    <xf numFmtId="0" fontId="18" fillId="3" borderId="35" xfId="0" applyNumberFormat="1" applyFont="1" applyFill="1" applyBorder="1" applyAlignment="1" applyProtection="1">
      <alignment vertical="top"/>
    </xf>
    <xf numFmtId="0" fontId="17" fillId="0" borderId="36" xfId="0" applyNumberFormat="1" applyFont="1" applyFill="1" applyBorder="1" applyAlignment="1" applyProtection="1">
      <alignment horizontal="center" vertical="top"/>
    </xf>
    <xf numFmtId="0" fontId="0" fillId="10" borderId="37" xfId="0" applyFill="1" applyBorder="1"/>
    <xf numFmtId="0" fontId="1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vertical="top"/>
      <protection hidden="1"/>
    </xf>
    <xf numFmtId="0" fontId="12" fillId="0" borderId="0" xfId="0" applyNumberFormat="1" applyFont="1" applyFill="1" applyBorder="1" applyAlignment="1" applyProtection="1">
      <alignment horizontal="center" vertical="top"/>
      <protection hidden="1"/>
    </xf>
    <xf numFmtId="0" fontId="12" fillId="3" borderId="0" xfId="0" applyNumberFormat="1" applyFont="1" applyFill="1" applyBorder="1" applyAlignment="1" applyProtection="1">
      <alignment vertical="top"/>
      <protection hidden="1"/>
    </xf>
    <xf numFmtId="0" fontId="12" fillId="3" borderId="0" xfId="0" applyNumberFormat="1" applyFont="1" applyFill="1" applyBorder="1" applyAlignment="1" applyProtection="1">
      <alignment horizontal="center" vertical="top"/>
      <protection hidden="1"/>
    </xf>
    <xf numFmtId="3" fontId="20" fillId="0" borderId="38" xfId="0" applyNumberFormat="1" applyFont="1" applyFill="1" applyBorder="1" applyAlignment="1" applyProtection="1">
      <alignment horizontal="center" vertical="center"/>
      <protection hidden="1"/>
    </xf>
    <xf numFmtId="3" fontId="20" fillId="0" borderId="21" xfId="0" applyNumberFormat="1" applyFont="1" applyFill="1" applyBorder="1" applyAlignment="1" applyProtection="1">
      <alignment horizontal="center" vertical="center"/>
      <protection hidden="1"/>
    </xf>
    <xf numFmtId="3" fontId="20" fillId="0" borderId="27" xfId="0" applyNumberFormat="1" applyFont="1" applyFill="1" applyBorder="1" applyAlignment="1" applyProtection="1">
      <alignment vertical="top"/>
      <protection hidden="1"/>
    </xf>
    <xf numFmtId="0" fontId="12" fillId="0" borderId="36" xfId="0" applyNumberFormat="1" applyFont="1" applyFill="1" applyBorder="1" applyAlignment="1" applyProtection="1">
      <alignment horizontal="center" vertical="top"/>
      <protection hidden="1"/>
    </xf>
    <xf numFmtId="0" fontId="20" fillId="0" borderId="39" xfId="0" applyNumberFormat="1" applyFont="1" applyFill="1" applyBorder="1" applyAlignment="1" applyProtection="1">
      <alignment vertical="top"/>
      <protection hidden="1"/>
    </xf>
    <xf numFmtId="0" fontId="12" fillId="0" borderId="39" xfId="0" applyNumberFormat="1" applyFont="1" applyFill="1" applyBorder="1" applyAlignment="1" applyProtection="1">
      <alignment vertical="top"/>
      <protection hidden="1"/>
    </xf>
    <xf numFmtId="0" fontId="12" fillId="0" borderId="20" xfId="0" applyNumberFormat="1" applyFont="1" applyFill="1" applyBorder="1" applyAlignment="1" applyProtection="1">
      <alignment horizontal="left" vertical="top"/>
      <protection hidden="1"/>
    </xf>
    <xf numFmtId="3" fontId="20" fillId="0" borderId="40" xfId="0" applyNumberFormat="1" applyFont="1" applyFill="1" applyBorder="1" applyAlignment="1" applyProtection="1">
      <alignment horizontal="center" vertical="center"/>
      <protection hidden="1"/>
    </xf>
    <xf numFmtId="3" fontId="20" fillId="0" borderId="9" xfId="0" applyNumberFormat="1" applyFont="1" applyFill="1" applyBorder="1" applyAlignment="1" applyProtection="1">
      <alignment horizontal="center" vertical="center"/>
      <protection hidden="1"/>
    </xf>
    <xf numFmtId="3" fontId="20" fillId="0" borderId="32" xfId="0" applyNumberFormat="1" applyFont="1" applyFill="1" applyBorder="1" applyAlignment="1" applyProtection="1">
      <alignment vertical="top"/>
      <protection hidden="1"/>
    </xf>
    <xf numFmtId="0" fontId="12" fillId="0" borderId="32" xfId="0" applyNumberFormat="1" applyFont="1" applyFill="1" applyBorder="1" applyAlignment="1" applyProtection="1">
      <alignment horizontal="center" vertical="top"/>
      <protection hidden="1"/>
    </xf>
    <xf numFmtId="0" fontId="20" fillId="0" borderId="9" xfId="0" applyNumberFormat="1" applyFont="1" applyFill="1" applyBorder="1" applyAlignment="1" applyProtection="1">
      <alignment horizontal="left" vertical="top"/>
      <protection hidden="1"/>
    </xf>
    <xf numFmtId="0" fontId="12" fillId="0" borderId="9" xfId="0" applyNumberFormat="1" applyFont="1" applyFill="1" applyBorder="1" applyAlignment="1" applyProtection="1">
      <alignment vertical="top"/>
      <protection hidden="1"/>
    </xf>
    <xf numFmtId="0" fontId="12" fillId="0" borderId="41" xfId="0" applyNumberFormat="1" applyFont="1" applyFill="1" applyBorder="1" applyAlignment="1" applyProtection="1">
      <alignment horizontal="left" vertical="top"/>
      <protection hidden="1"/>
    </xf>
    <xf numFmtId="0" fontId="20" fillId="0" borderId="10" xfId="0" applyNumberFormat="1" applyFont="1" applyFill="1" applyBorder="1" applyAlignment="1" applyProtection="1">
      <alignment horizontal="left" vertical="top"/>
      <protection hidden="1"/>
    </xf>
    <xf numFmtId="3" fontId="20" fillId="0" borderId="23" xfId="0" applyNumberFormat="1" applyFont="1" applyFill="1" applyBorder="1" applyAlignment="1" applyProtection="1">
      <alignment vertical="top"/>
      <protection hidden="1"/>
    </xf>
    <xf numFmtId="0" fontId="12" fillId="0" borderId="23" xfId="0" applyNumberFormat="1" applyFont="1" applyFill="1" applyBorder="1" applyAlignment="1" applyProtection="1">
      <alignment horizontal="center" vertical="top"/>
      <protection hidden="1"/>
    </xf>
    <xf numFmtId="0" fontId="20" fillId="0" borderId="18" xfId="0" applyNumberFormat="1" applyFont="1" applyFill="1" applyBorder="1" applyAlignment="1" applyProtection="1">
      <alignment horizontal="left" vertical="top"/>
      <protection hidden="1"/>
    </xf>
    <xf numFmtId="0" fontId="20" fillId="10" borderId="16" xfId="0" applyNumberFormat="1" applyFont="1" applyFill="1" applyBorder="1" applyAlignment="1" applyProtection="1">
      <alignment vertical="top"/>
      <protection hidden="1"/>
    </xf>
    <xf numFmtId="3" fontId="20" fillId="0" borderId="22" xfId="0" applyNumberFormat="1" applyFont="1" applyFill="1" applyBorder="1" applyAlignment="1" applyProtection="1">
      <alignment horizontal="center" vertical="top"/>
      <protection hidden="1"/>
    </xf>
    <xf numFmtId="3" fontId="20" fillId="0" borderId="21" xfId="0" applyNumberFormat="1" applyFont="1" applyFill="1" applyBorder="1" applyAlignment="1" applyProtection="1">
      <alignment horizontal="center" vertical="top"/>
      <protection hidden="1"/>
    </xf>
    <xf numFmtId="0" fontId="12" fillId="0" borderId="27" xfId="0" applyNumberFormat="1" applyFont="1" applyFill="1" applyBorder="1" applyAlignment="1" applyProtection="1">
      <alignment horizontal="center" vertical="top"/>
      <protection hidden="1"/>
    </xf>
    <xf numFmtId="3" fontId="20" fillId="0" borderId="46" xfId="0" applyNumberFormat="1" applyFont="1" applyFill="1" applyBorder="1" applyAlignment="1" applyProtection="1">
      <alignment horizontal="center" vertical="top"/>
      <protection hidden="1"/>
    </xf>
    <xf numFmtId="3" fontId="20" fillId="0" borderId="9" xfId="0" applyNumberFormat="1" applyFont="1" applyFill="1" applyBorder="1" applyAlignment="1" applyProtection="1">
      <alignment horizontal="center" vertical="top"/>
      <protection hidden="1"/>
    </xf>
    <xf numFmtId="170" fontId="12" fillId="0" borderId="46" xfId="0" applyNumberFormat="1" applyFont="1" applyFill="1" applyBorder="1" applyAlignment="1" applyProtection="1">
      <alignment horizontal="center" vertical="top"/>
      <protection hidden="1"/>
    </xf>
    <xf numFmtId="170" fontId="12" fillId="0" borderId="9" xfId="0" applyNumberFormat="1" applyFont="1" applyFill="1" applyBorder="1" applyAlignment="1" applyProtection="1">
      <alignment horizontal="center" vertical="top"/>
      <protection hidden="1"/>
    </xf>
    <xf numFmtId="0" fontId="12" fillId="0" borderId="9" xfId="0" applyNumberFormat="1" applyFont="1" applyFill="1" applyBorder="1" applyAlignment="1" applyProtection="1">
      <alignment horizontal="left" vertical="top"/>
      <protection hidden="1"/>
    </xf>
    <xf numFmtId="170" fontId="12" fillId="0" borderId="49" xfId="0" applyNumberFormat="1" applyFont="1" applyFill="1" applyBorder="1" applyAlignment="1" applyProtection="1">
      <alignment horizontal="center" vertical="top"/>
      <protection hidden="1"/>
    </xf>
    <xf numFmtId="170" fontId="12" fillId="0" borderId="10" xfId="0" applyNumberFormat="1" applyFont="1" applyFill="1" applyBorder="1" applyAlignment="1" applyProtection="1">
      <alignment horizontal="center" vertical="top"/>
      <protection hidden="1"/>
    </xf>
    <xf numFmtId="0" fontId="12" fillId="0" borderId="50" xfId="0" applyNumberFormat="1" applyFont="1" applyFill="1" applyBorder="1" applyAlignment="1" applyProtection="1">
      <alignment horizontal="center" vertical="top"/>
      <protection hidden="1"/>
    </xf>
    <xf numFmtId="0" fontId="12" fillId="0" borderId="10" xfId="0" applyNumberFormat="1" applyFont="1" applyFill="1" applyBorder="1" applyAlignment="1" applyProtection="1">
      <alignment horizontal="left" vertical="top"/>
      <protection hidden="1"/>
    </xf>
    <xf numFmtId="0" fontId="21" fillId="11" borderId="22" xfId="0" applyNumberFormat="1" applyFont="1" applyFill="1" applyBorder="1" applyAlignment="1" applyProtection="1">
      <alignment horizontal="left" vertical="top" indent="2"/>
      <protection hidden="1"/>
    </xf>
    <xf numFmtId="0" fontId="21" fillId="11" borderId="21" xfId="0" applyNumberFormat="1" applyFont="1" applyFill="1" applyBorder="1" applyAlignment="1" applyProtection="1">
      <alignment horizontal="center" vertical="top"/>
      <protection hidden="1"/>
    </xf>
    <xf numFmtId="0" fontId="21" fillId="11" borderId="38" xfId="0" applyNumberFormat="1" applyFont="1" applyFill="1" applyBorder="1" applyAlignment="1" applyProtection="1">
      <alignment vertical="top"/>
      <protection hidden="1"/>
    </xf>
    <xf numFmtId="0" fontId="21" fillId="11" borderId="52" xfId="0" applyNumberFormat="1" applyFont="1" applyFill="1" applyBorder="1" applyAlignment="1" applyProtection="1">
      <alignment horizontal="center" vertical="top"/>
      <protection hidden="1"/>
    </xf>
    <xf numFmtId="0" fontId="21" fillId="11" borderId="19" xfId="0" applyNumberFormat="1" applyFont="1" applyFill="1" applyBorder="1" applyAlignment="1" applyProtection="1">
      <alignment horizontal="center" vertical="top"/>
      <protection hidden="1"/>
    </xf>
    <xf numFmtId="0" fontId="21" fillId="11" borderId="18" xfId="0" applyNumberFormat="1" applyFont="1" applyFill="1" applyBorder="1" applyAlignment="1" applyProtection="1">
      <alignment horizontal="center" vertical="top"/>
      <protection hidden="1"/>
    </xf>
    <xf numFmtId="0" fontId="21" fillId="11" borderId="43" xfId="0" applyNumberFormat="1" applyFont="1" applyFill="1" applyBorder="1" applyAlignment="1" applyProtection="1">
      <alignment vertical="top"/>
      <protection hidden="1"/>
    </xf>
    <xf numFmtId="0" fontId="21" fillId="11" borderId="3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12" fillId="0" borderId="22" xfId="0" applyNumberFormat="1" applyFont="1" applyFill="1" applyBorder="1" applyAlignment="1" applyProtection="1">
      <alignment horizontal="center" vertical="top"/>
      <protection hidden="1"/>
    </xf>
    <xf numFmtId="0" fontId="20" fillId="0" borderId="21" xfId="0" applyNumberFormat="1" applyFont="1" applyFill="1" applyBorder="1" applyAlignment="1" applyProtection="1">
      <alignment vertical="top"/>
      <protection hidden="1"/>
    </xf>
    <xf numFmtId="0" fontId="12" fillId="0" borderId="21" xfId="0" applyNumberFormat="1" applyFont="1" applyFill="1" applyBorder="1" applyAlignment="1" applyProtection="1">
      <alignment vertical="top"/>
      <protection hidden="1"/>
    </xf>
    <xf numFmtId="0" fontId="21" fillId="9" borderId="22" xfId="0" applyNumberFormat="1" applyFont="1" applyFill="1" applyBorder="1" applyAlignment="1" applyProtection="1">
      <alignment horizontal="center" vertical="top"/>
      <protection hidden="1"/>
    </xf>
    <xf numFmtId="0" fontId="21" fillId="9" borderId="21" xfId="0" applyNumberFormat="1" applyFont="1" applyFill="1" applyBorder="1" applyAlignment="1" applyProtection="1">
      <alignment horizontal="center" vertical="top"/>
      <protection hidden="1"/>
    </xf>
    <xf numFmtId="0" fontId="21" fillId="9" borderId="38" xfId="0" applyNumberFormat="1" applyFont="1" applyFill="1" applyBorder="1" applyAlignment="1" applyProtection="1">
      <alignment vertical="top"/>
      <protection hidden="1"/>
    </xf>
    <xf numFmtId="0" fontId="21" fillId="9" borderId="52" xfId="0" applyNumberFormat="1" applyFont="1" applyFill="1" applyBorder="1" applyAlignment="1" applyProtection="1">
      <alignment horizontal="center" vertical="top"/>
      <protection hidden="1"/>
    </xf>
    <xf numFmtId="0" fontId="21" fillId="9" borderId="19" xfId="0" applyNumberFormat="1" applyFont="1" applyFill="1" applyBorder="1" applyAlignment="1" applyProtection="1">
      <alignment horizontal="center" vertical="top"/>
      <protection hidden="1"/>
    </xf>
    <xf numFmtId="0" fontId="21" fillId="9" borderId="18" xfId="0" applyNumberFormat="1" applyFont="1" applyFill="1" applyBorder="1" applyAlignment="1" applyProtection="1">
      <alignment horizontal="center" vertical="top"/>
      <protection hidden="1"/>
    </xf>
    <xf numFmtId="0" fontId="21" fillId="9" borderId="43" xfId="0" applyNumberFormat="1" applyFont="1" applyFill="1" applyBorder="1" applyAlignment="1" applyProtection="1">
      <alignment vertical="top"/>
      <protection hidden="1"/>
    </xf>
    <xf numFmtId="0" fontId="21" fillId="9" borderId="30" xfId="0" applyNumberFormat="1" applyFont="1" applyFill="1" applyBorder="1" applyAlignment="1" applyProtection="1">
      <alignment horizontal="center" vertical="top"/>
      <protection hidden="1"/>
    </xf>
    <xf numFmtId="3" fontId="20" fillId="0" borderId="25" xfId="0" applyNumberFormat="1" applyFont="1" applyFill="1" applyBorder="1" applyAlignment="1" applyProtection="1">
      <alignment vertical="top"/>
      <protection hidden="1"/>
    </xf>
    <xf numFmtId="3" fontId="20" fillId="0" borderId="48" xfId="0" applyNumberFormat="1" applyFont="1" applyFill="1" applyBorder="1" applyAlignment="1" applyProtection="1">
      <alignment vertical="top"/>
      <protection hidden="1"/>
    </xf>
    <xf numFmtId="3" fontId="20" fillId="0" borderId="43" xfId="0" applyNumberFormat="1" applyFont="1" applyFill="1" applyBorder="1" applyAlignment="1" applyProtection="1">
      <alignment horizontal="center" vertical="center"/>
      <protection hidden="1"/>
    </xf>
    <xf numFmtId="3" fontId="20" fillId="0" borderId="18" xfId="0" applyNumberFormat="1" applyFont="1" applyFill="1" applyBorder="1" applyAlignment="1" applyProtection="1">
      <alignment horizontal="center" vertical="center"/>
      <protection hidden="1"/>
    </xf>
    <xf numFmtId="3" fontId="20" fillId="0" borderId="29" xfId="0" applyNumberFormat="1" applyFont="1" applyFill="1" applyBorder="1" applyAlignment="1" applyProtection="1">
      <alignment vertical="top"/>
      <protection hidden="1"/>
    </xf>
    <xf numFmtId="3" fontId="20" fillId="0" borderId="26" xfId="0" applyNumberFormat="1" applyFont="1" applyFill="1" applyBorder="1" applyAlignment="1" applyProtection="1">
      <alignment horizontal="center" vertical="top"/>
      <protection hidden="1"/>
    </xf>
    <xf numFmtId="3" fontId="20" fillId="0" borderId="20" xfId="0" applyNumberFormat="1" applyFont="1" applyFill="1" applyBorder="1" applyAlignment="1" applyProtection="1">
      <alignment horizontal="center" vertical="top"/>
      <protection hidden="1"/>
    </xf>
    <xf numFmtId="3" fontId="20" fillId="0" borderId="47" xfId="0" applyNumberFormat="1" applyFont="1" applyFill="1" applyBorder="1" applyAlignment="1" applyProtection="1">
      <alignment horizontal="center" vertical="top"/>
      <protection hidden="1"/>
    </xf>
    <xf numFmtId="3" fontId="20" fillId="0" borderId="31" xfId="0" applyNumberFormat="1" applyFont="1" applyFill="1" applyBorder="1" applyAlignment="1" applyProtection="1">
      <alignment horizontal="center" vertical="top"/>
      <protection hidden="1"/>
    </xf>
    <xf numFmtId="2" fontId="12" fillId="0" borderId="46" xfId="0" applyNumberFormat="1" applyFont="1" applyFill="1" applyBorder="1" applyAlignment="1" applyProtection="1">
      <alignment horizontal="center" vertical="top"/>
      <protection hidden="1"/>
    </xf>
    <xf numFmtId="2" fontId="12" fillId="0" borderId="47" xfId="0" applyNumberFormat="1" applyFont="1" applyFill="1" applyBorder="1" applyAlignment="1" applyProtection="1">
      <alignment horizontal="center" vertical="top"/>
      <protection hidden="1"/>
    </xf>
    <xf numFmtId="170" fontId="12" fillId="0" borderId="31" xfId="0" applyNumberFormat="1" applyFont="1" applyFill="1" applyBorder="1" applyAlignment="1" applyProtection="1">
      <alignment horizontal="center" vertical="top"/>
      <protection hidden="1"/>
    </xf>
    <xf numFmtId="2" fontId="12" fillId="0" borderId="49" xfId="0" applyNumberFormat="1" applyFont="1" applyFill="1" applyBorder="1" applyAlignment="1" applyProtection="1">
      <alignment horizontal="center" vertical="top"/>
      <protection hidden="1"/>
    </xf>
    <xf numFmtId="2" fontId="12" fillId="0" borderId="55" xfId="0" applyNumberFormat="1" applyFont="1" applyFill="1" applyBorder="1" applyAlignment="1" applyProtection="1">
      <alignment horizontal="center" vertical="top"/>
      <protection hidden="1"/>
    </xf>
    <xf numFmtId="170" fontId="12" fillId="0" borderId="42" xfId="0" applyNumberFormat="1" applyFont="1" applyFill="1" applyBorder="1" applyAlignment="1" applyProtection="1">
      <alignment horizontal="center" vertical="top"/>
      <protection hidden="1"/>
    </xf>
    <xf numFmtId="0" fontId="21" fillId="9" borderId="26" xfId="0" applyNumberFormat="1" applyFont="1" applyFill="1" applyBorder="1" applyAlignment="1" applyProtection="1">
      <alignment horizontal="center" vertical="top"/>
      <protection hidden="1"/>
    </xf>
    <xf numFmtId="0" fontId="21" fillId="9" borderId="20" xfId="0" applyNumberFormat="1" applyFont="1" applyFill="1" applyBorder="1" applyAlignment="1" applyProtection="1">
      <alignment horizontal="center" vertical="top"/>
      <protection hidden="1"/>
    </xf>
    <xf numFmtId="0" fontId="21" fillId="9" borderId="52" xfId="0" applyNumberFormat="1" applyFont="1" applyFill="1" applyBorder="1" applyAlignment="1" applyProtection="1">
      <alignment vertical="top"/>
      <protection hidden="1"/>
    </xf>
    <xf numFmtId="0" fontId="21" fillId="9" borderId="51" xfId="0" applyNumberFormat="1" applyFont="1" applyFill="1" applyBorder="1" applyAlignment="1" applyProtection="1">
      <alignment horizontal="center" vertical="top"/>
      <protection hidden="1"/>
    </xf>
    <xf numFmtId="0" fontId="21" fillId="9" borderId="17" xfId="0" applyNumberFormat="1" applyFont="1" applyFill="1" applyBorder="1" applyAlignment="1" applyProtection="1">
      <alignment horizontal="center" vertical="top"/>
      <protection hidden="1"/>
    </xf>
    <xf numFmtId="0" fontId="21" fillId="9" borderId="30" xfId="0" applyNumberFormat="1" applyFont="1" applyFill="1" applyBorder="1" applyAlignment="1" applyProtection="1">
      <alignment vertical="top"/>
      <protection hidden="1"/>
    </xf>
    <xf numFmtId="3" fontId="20" fillId="0" borderId="26" xfId="0" applyNumberFormat="1" applyFont="1" applyFill="1" applyBorder="1" applyAlignment="1" applyProtection="1">
      <alignment vertical="center"/>
      <protection hidden="1"/>
    </xf>
    <xf numFmtId="3" fontId="20" fillId="0" borderId="20" xfId="0" applyNumberFormat="1" applyFont="1" applyFill="1" applyBorder="1" applyAlignment="1" applyProtection="1">
      <alignment vertical="center"/>
      <protection hidden="1"/>
    </xf>
    <xf numFmtId="3" fontId="20" fillId="0" borderId="47" xfId="0" applyNumberFormat="1" applyFont="1" applyFill="1" applyBorder="1" applyAlignment="1" applyProtection="1">
      <alignment vertical="center"/>
      <protection hidden="1"/>
    </xf>
    <xf numFmtId="3" fontId="20" fillId="0" borderId="31" xfId="0" applyNumberFormat="1" applyFont="1" applyFill="1" applyBorder="1" applyAlignment="1" applyProtection="1">
      <alignment vertical="center"/>
      <protection hidden="1"/>
    </xf>
    <xf numFmtId="3" fontId="20" fillId="0" borderId="32" xfId="0" applyNumberFormat="1" applyFont="1" applyFill="1" applyBorder="1" applyAlignment="1" applyProtection="1">
      <alignment horizontal="center" vertical="top"/>
      <protection hidden="1"/>
    </xf>
    <xf numFmtId="2" fontId="12" fillId="0" borderId="9" xfId="0" applyNumberFormat="1" applyFont="1" applyFill="1" applyBorder="1" applyAlignment="1" applyProtection="1">
      <alignment horizontal="center" vertical="top"/>
      <protection hidden="1"/>
    </xf>
    <xf numFmtId="2" fontId="12" fillId="0" borderId="32" xfId="0" applyNumberFormat="1" applyFont="1" applyFill="1" applyBorder="1" applyAlignment="1" applyProtection="1">
      <alignment horizontal="center" vertical="top"/>
      <protection hidden="1"/>
    </xf>
    <xf numFmtId="2" fontId="12" fillId="0" borderId="31" xfId="0" applyNumberFormat="1" applyFont="1" applyFill="1" applyBorder="1" applyAlignment="1" applyProtection="1">
      <alignment horizontal="center" vertical="top"/>
      <protection hidden="1"/>
    </xf>
    <xf numFmtId="2" fontId="12" fillId="0" borderId="10" xfId="0" applyNumberFormat="1" applyFont="1" applyFill="1" applyBorder="1" applyAlignment="1" applyProtection="1">
      <alignment horizontal="center" vertical="top"/>
      <protection hidden="1"/>
    </xf>
    <xf numFmtId="2" fontId="12" fillId="0" borderId="50" xfId="0" applyNumberFormat="1" applyFont="1" applyFill="1" applyBorder="1" applyAlignment="1" applyProtection="1">
      <alignment horizontal="center" vertical="top"/>
      <protection hidden="1"/>
    </xf>
    <xf numFmtId="2" fontId="12" fillId="0" borderId="42" xfId="0" applyNumberFormat="1" applyFont="1" applyFill="1" applyBorder="1" applyAlignment="1" applyProtection="1">
      <alignment horizontal="center" vertical="top"/>
      <protection hidden="1"/>
    </xf>
    <xf numFmtId="0" fontId="21" fillId="9" borderId="27" xfId="0" applyNumberFormat="1" applyFont="1" applyFill="1" applyBorder="1" applyAlignment="1" applyProtection="1">
      <alignment horizontal="center" vertical="top"/>
      <protection hidden="1"/>
    </xf>
    <xf numFmtId="0" fontId="21" fillId="9" borderId="23" xfId="0" applyNumberFormat="1" applyFont="1" applyFill="1" applyBorder="1" applyAlignment="1" applyProtection="1">
      <alignment horizontal="center" vertical="top"/>
      <protection hidden="1"/>
    </xf>
    <xf numFmtId="3" fontId="20" fillId="0" borderId="25" xfId="0" applyNumberFormat="1" applyFont="1" applyFill="1" applyBorder="1" applyAlignment="1" applyProtection="1">
      <alignment horizontal="center" vertical="top"/>
      <protection hidden="1"/>
    </xf>
    <xf numFmtId="3" fontId="20" fillId="0" borderId="48" xfId="0" applyNumberFormat="1" applyFont="1" applyFill="1" applyBorder="1" applyAlignment="1" applyProtection="1">
      <alignment horizontal="center" vertical="top"/>
      <protection hidden="1"/>
    </xf>
    <xf numFmtId="170" fontId="12" fillId="0" borderId="47" xfId="0" applyNumberFormat="1" applyFont="1" applyFill="1" applyBorder="1" applyAlignment="1" applyProtection="1">
      <alignment horizontal="center" vertical="top"/>
      <protection hidden="1"/>
    </xf>
    <xf numFmtId="170" fontId="12" fillId="0" borderId="48" xfId="0" applyNumberFormat="1" applyFont="1" applyFill="1" applyBorder="1" applyAlignment="1" applyProtection="1">
      <alignment horizontal="center" vertical="top"/>
      <protection hidden="1"/>
    </xf>
    <xf numFmtId="170" fontId="12" fillId="0" borderId="55" xfId="0" applyNumberFormat="1" applyFont="1" applyFill="1" applyBorder="1" applyAlignment="1" applyProtection="1">
      <alignment horizontal="center" vertical="top"/>
      <protection hidden="1"/>
    </xf>
    <xf numFmtId="170" fontId="12" fillId="0" borderId="62" xfId="0" applyNumberFormat="1" applyFont="1" applyFill="1" applyBorder="1" applyAlignment="1" applyProtection="1">
      <alignment horizontal="center" vertical="top"/>
      <protection hidden="1"/>
    </xf>
    <xf numFmtId="0" fontId="21" fillId="9" borderId="25" xfId="0" applyNumberFormat="1" applyFont="1" applyFill="1" applyBorder="1" applyAlignment="1" applyProtection="1">
      <alignment horizontal="center" vertical="top"/>
      <protection hidden="1"/>
    </xf>
    <xf numFmtId="0" fontId="21" fillId="12" borderId="18" xfId="0" applyNumberFormat="1" applyFont="1" applyFill="1" applyBorder="1" applyAlignment="1" applyProtection="1">
      <alignment horizontal="center" vertical="top"/>
      <protection hidden="1"/>
    </xf>
    <xf numFmtId="0" fontId="21" fillId="12" borderId="29" xfId="0" applyNumberFormat="1" applyFont="1" applyFill="1" applyBorder="1" applyAlignment="1" applyProtection="1">
      <alignment horizontal="center" vertical="top"/>
      <protection hidden="1"/>
    </xf>
    <xf numFmtId="0" fontId="21" fillId="12" borderId="43" xfId="0" applyNumberFormat="1" applyFont="1" applyFill="1" applyBorder="1" applyAlignment="1" applyProtection="1">
      <alignment vertical="top"/>
      <protection hidden="1"/>
    </xf>
    <xf numFmtId="0" fontId="21" fillId="12" borderId="30" xfId="0" applyNumberFormat="1" applyFont="1" applyFill="1" applyBorder="1" applyAlignment="1" applyProtection="1">
      <alignment horizontal="center" vertical="top"/>
      <protection hidden="1"/>
    </xf>
    <xf numFmtId="170" fontId="12" fillId="0" borderId="19" xfId="0" applyNumberFormat="1" applyFont="1" applyFill="1" applyBorder="1" applyAlignment="1" applyProtection="1">
      <alignment horizontal="center" vertical="top"/>
      <protection hidden="1"/>
    </xf>
    <xf numFmtId="170" fontId="12" fillId="0" borderId="51" xfId="0" applyNumberFormat="1" applyFont="1" applyFill="1" applyBorder="1" applyAlignment="1" applyProtection="1">
      <alignment horizontal="center" vertical="top"/>
      <protection hidden="1"/>
    </xf>
    <xf numFmtId="0" fontId="21" fillId="9" borderId="29" xfId="0" applyNumberFormat="1" applyFont="1" applyFill="1" applyBorder="1" applyAlignment="1" applyProtection="1">
      <alignment horizontal="center" vertical="top"/>
      <protection hidden="1"/>
    </xf>
    <xf numFmtId="0" fontId="21" fillId="9" borderId="22" xfId="0" applyNumberFormat="1" applyFont="1" applyFill="1" applyBorder="1" applyAlignment="1" applyProtection="1">
      <alignment horizontal="center" vertical="top" wrapText="1"/>
      <protection hidden="1"/>
    </xf>
    <xf numFmtId="0" fontId="21" fillId="9" borderId="2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10" xfId="0" applyNumberFormat="1" applyFont="1" applyFill="1" applyBorder="1" applyAlignment="1" applyProtection="1">
      <alignment vertical="top"/>
      <protection hidden="1"/>
    </xf>
    <xf numFmtId="0" fontId="13" fillId="4" borderId="0" xfId="0" applyNumberFormat="1" applyFont="1" applyFill="1" applyBorder="1" applyAlignment="1" applyProtection="1">
      <alignment vertical="top"/>
      <protection hidden="1"/>
    </xf>
    <xf numFmtId="171" fontId="12" fillId="4" borderId="0" xfId="0" applyNumberFormat="1" applyFont="1" applyFill="1" applyBorder="1" applyAlignment="1" applyProtection="1">
      <alignment horizontal="center" vertical="top"/>
      <protection hidden="1"/>
    </xf>
    <xf numFmtId="0" fontId="12" fillId="4" borderId="0" xfId="0" applyNumberFormat="1" applyFont="1" applyFill="1" applyBorder="1" applyAlignment="1" applyProtection="1">
      <alignment horizontal="center" vertical="top"/>
      <protection hidden="1"/>
    </xf>
    <xf numFmtId="0" fontId="12" fillId="4" borderId="0" xfId="0" applyNumberFormat="1" applyFont="1" applyFill="1" applyBorder="1" applyAlignment="1" applyProtection="1">
      <alignment horizontal="right" vertical="top"/>
      <protection hidden="1"/>
    </xf>
    <xf numFmtId="0" fontId="12" fillId="0" borderId="10" xfId="0" applyNumberFormat="1" applyFont="1" applyFill="1" applyBorder="1" applyAlignment="1" applyProtection="1">
      <alignment vertical="center"/>
      <protection hidden="1"/>
    </xf>
    <xf numFmtId="0" fontId="12" fillId="0" borderId="31" xfId="0" applyNumberFormat="1" applyFont="1" applyFill="1" applyBorder="1" applyAlignment="1" applyProtection="1">
      <alignment vertical="top"/>
      <protection hidden="1"/>
    </xf>
    <xf numFmtId="0" fontId="12" fillId="0" borderId="42" xfId="0" applyNumberFormat="1" applyFont="1" applyFill="1" applyBorder="1" applyAlignment="1" applyProtection="1">
      <alignment vertical="top"/>
      <protection hidden="1"/>
    </xf>
    <xf numFmtId="0" fontId="21" fillId="9" borderId="25" xfId="0" applyNumberFormat="1" applyFont="1" applyFill="1" applyBorder="1" applyAlignment="1" applyProtection="1">
      <alignment vertical="top"/>
      <protection hidden="1"/>
    </xf>
    <xf numFmtId="0" fontId="21" fillId="9" borderId="29" xfId="0" applyNumberFormat="1" applyFont="1" applyFill="1" applyBorder="1" applyAlignment="1" applyProtection="1">
      <alignment vertical="top"/>
      <protection hidden="1"/>
    </xf>
    <xf numFmtId="0" fontId="12" fillId="4" borderId="0" xfId="0" applyNumberFormat="1" applyFont="1" applyFill="1" applyBorder="1" applyAlignment="1" applyProtection="1">
      <alignment vertical="top"/>
      <protection hidden="1"/>
    </xf>
    <xf numFmtId="0" fontId="0" fillId="4" borderId="0" xfId="0" applyFill="1" applyProtection="1">
      <protection hidden="1"/>
    </xf>
    <xf numFmtId="0" fontId="0" fillId="8" borderId="0" xfId="0" applyFill="1" applyProtection="1">
      <protection hidden="1"/>
    </xf>
    <xf numFmtId="0" fontId="22" fillId="3" borderId="0" xfId="0" applyNumberFormat="1" applyFont="1" applyFill="1" applyBorder="1" applyAlignment="1" applyProtection="1">
      <alignment vertical="top"/>
      <protection hidden="1"/>
    </xf>
    <xf numFmtId="0" fontId="22" fillId="3" borderId="0" xfId="0" applyNumberFormat="1" applyFont="1" applyFill="1" applyBorder="1" applyAlignment="1" applyProtection="1">
      <alignment vertical="top" wrapText="1"/>
      <protection hidden="1"/>
    </xf>
    <xf numFmtId="3" fontId="20" fillId="3" borderId="0" xfId="0" applyNumberFormat="1" applyFont="1" applyFill="1" applyBorder="1" applyAlignment="1" applyProtection="1">
      <alignment horizontal="center" vertical="top"/>
      <protection hidden="1"/>
    </xf>
    <xf numFmtId="3" fontId="20" fillId="3" borderId="0" xfId="0" applyNumberFormat="1" applyFont="1" applyFill="1" applyBorder="1" applyAlignment="1" applyProtection="1">
      <alignment horizontal="center" vertical="center"/>
      <protection hidden="1"/>
    </xf>
    <xf numFmtId="0" fontId="20" fillId="3" borderId="0" xfId="0" applyNumberFormat="1" applyFont="1" applyFill="1" applyBorder="1" applyAlignment="1" applyProtection="1">
      <alignment horizontal="left" vertical="top"/>
      <protection hidden="1"/>
    </xf>
    <xf numFmtId="0" fontId="12" fillId="3" borderId="0" xfId="0" applyNumberFormat="1" applyFont="1" applyFill="1" applyBorder="1" applyAlignment="1" applyProtection="1">
      <alignment horizontal="left" vertical="top"/>
      <protection hidden="1"/>
    </xf>
    <xf numFmtId="3" fontId="20" fillId="0" borderId="26" xfId="0" applyNumberFormat="1" applyFont="1" applyFill="1" applyBorder="1" applyAlignment="1" applyProtection="1">
      <alignment horizontal="center" vertical="center"/>
      <protection hidden="1"/>
    </xf>
    <xf numFmtId="0" fontId="20" fillId="0" borderId="21" xfId="0" applyNumberFormat="1" applyFont="1" applyFill="1" applyBorder="1" applyAlignment="1" applyProtection="1">
      <alignment horizontal="left" vertical="top"/>
      <protection hidden="1"/>
    </xf>
    <xf numFmtId="3" fontId="20" fillId="0" borderId="51" xfId="0" applyNumberFormat="1" applyFont="1" applyFill="1" applyBorder="1" applyAlignment="1" applyProtection="1">
      <alignment horizontal="center" vertical="center"/>
      <protection hidden="1"/>
    </xf>
    <xf numFmtId="0" fontId="12" fillId="0" borderId="19" xfId="0" applyNumberFormat="1" applyFont="1" applyFill="1" applyBorder="1" applyAlignment="1" applyProtection="1">
      <alignment horizontal="center" vertical="top"/>
      <protection hidden="1"/>
    </xf>
    <xf numFmtId="0" fontId="12" fillId="10" borderId="16" xfId="0" applyNumberFormat="1" applyFont="1" applyFill="1" applyBorder="1" applyAlignment="1" applyProtection="1">
      <alignment vertical="top"/>
      <protection hidden="1"/>
    </xf>
    <xf numFmtId="0" fontId="12" fillId="10" borderId="16" xfId="0" applyNumberFormat="1" applyFont="1" applyFill="1" applyBorder="1" applyAlignment="1" applyProtection="1">
      <alignment horizontal="center" vertical="center"/>
      <protection hidden="1"/>
    </xf>
    <xf numFmtId="0" fontId="12" fillId="3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46" xfId="0" applyNumberFormat="1" applyFont="1" applyFill="1" applyBorder="1" applyAlignment="1" applyProtection="1">
      <alignment horizontal="center" vertical="top"/>
      <protection hidden="1"/>
    </xf>
    <xf numFmtId="170" fontId="12" fillId="0" borderId="9" xfId="0" applyNumberFormat="1" applyFont="1" applyFill="1" applyBorder="1" applyAlignment="1" applyProtection="1">
      <alignment horizontal="center" vertical="center"/>
      <protection hidden="1"/>
    </xf>
    <xf numFmtId="170" fontId="12" fillId="0" borderId="10" xfId="0" applyNumberFormat="1" applyFont="1" applyFill="1" applyBorder="1" applyAlignment="1" applyProtection="1">
      <alignment horizontal="center" vertical="center"/>
      <protection hidden="1"/>
    </xf>
    <xf numFmtId="0" fontId="12" fillId="0" borderId="49" xfId="0" applyNumberFormat="1" applyFont="1" applyFill="1" applyBorder="1" applyAlignment="1" applyProtection="1">
      <alignment horizontal="center" vertical="top"/>
      <protection hidden="1"/>
    </xf>
    <xf numFmtId="0" fontId="21" fillId="9" borderId="21" xfId="0" applyNumberFormat="1" applyFont="1" applyFill="1" applyBorder="1" applyAlignment="1" applyProtection="1">
      <alignment horizontal="center" vertical="center"/>
      <protection hidden="1"/>
    </xf>
    <xf numFmtId="0" fontId="21" fillId="9" borderId="18" xfId="0" applyNumberFormat="1" applyFont="1" applyFill="1" applyBorder="1" applyAlignment="1" applyProtection="1">
      <alignment horizontal="center" vertical="center"/>
      <protection hidden="1"/>
    </xf>
    <xf numFmtId="0" fontId="12" fillId="0" borderId="21" xfId="0" applyNumberFormat="1" applyFont="1" applyFill="1" applyBorder="1" applyAlignment="1" applyProtection="1">
      <alignment horizontal="center" vertical="top"/>
      <protection hidden="1"/>
    </xf>
    <xf numFmtId="0" fontId="20" fillId="0" borderId="49" xfId="0" applyNumberFormat="1" applyFont="1" applyFill="1" applyBorder="1" applyAlignment="1" applyProtection="1">
      <alignment horizontal="center" vertical="top"/>
      <protection hidden="1"/>
    </xf>
    <xf numFmtId="0" fontId="20" fillId="0" borderId="10" xfId="0" applyNumberFormat="1" applyFont="1" applyFill="1" applyBorder="1" applyAlignment="1" applyProtection="1">
      <alignment horizontal="center" vertical="top"/>
      <protection hidden="1"/>
    </xf>
    <xf numFmtId="0" fontId="20" fillId="0" borderId="55" xfId="0" applyNumberFormat="1" applyFont="1" applyFill="1" applyBorder="1" applyAlignment="1" applyProtection="1">
      <alignment horizontal="center" vertical="top"/>
      <protection hidden="1"/>
    </xf>
    <xf numFmtId="3" fontId="20" fillId="0" borderId="40" xfId="0" applyNumberFormat="1" applyFont="1" applyFill="1" applyBorder="1" applyAlignment="1" applyProtection="1">
      <alignment horizontal="center" vertical="top"/>
      <protection hidden="1"/>
    </xf>
    <xf numFmtId="3" fontId="20" fillId="0" borderId="47" xfId="0" applyNumberFormat="1" applyFont="1" applyFill="1" applyBorder="1" applyAlignment="1" applyProtection="1">
      <alignment horizontal="center" vertical="center"/>
      <protection hidden="1"/>
    </xf>
    <xf numFmtId="0" fontId="12" fillId="0" borderId="9" xfId="0" applyNumberFormat="1" applyFont="1" applyFill="1" applyBorder="1" applyAlignment="1" applyProtection="1">
      <alignment horizontal="center" vertical="top"/>
      <protection hidden="1"/>
    </xf>
    <xf numFmtId="3" fontId="20" fillId="3" borderId="40" xfId="0" applyNumberFormat="1" applyFont="1" applyFill="1" applyBorder="1" applyAlignment="1" applyProtection="1">
      <alignment horizontal="center" vertical="center"/>
      <protection hidden="1"/>
    </xf>
    <xf numFmtId="3" fontId="20" fillId="3" borderId="9" xfId="0" applyNumberFormat="1" applyFont="1" applyFill="1" applyBorder="1" applyAlignment="1" applyProtection="1">
      <alignment horizontal="center" vertical="center"/>
      <protection hidden="1"/>
    </xf>
    <xf numFmtId="3" fontId="20" fillId="3" borderId="47" xfId="0" applyNumberFormat="1" applyFont="1" applyFill="1" applyBorder="1" applyAlignment="1" applyProtection="1">
      <alignment horizontal="center" vertical="center"/>
      <protection hidden="1"/>
    </xf>
    <xf numFmtId="0" fontId="12" fillId="3" borderId="9" xfId="0" applyNumberFormat="1" applyFont="1" applyFill="1" applyBorder="1" applyAlignment="1" applyProtection="1">
      <alignment horizontal="center" vertical="top"/>
      <protection hidden="1"/>
    </xf>
    <xf numFmtId="0" fontId="20" fillId="3" borderId="9" xfId="0" applyNumberFormat="1" applyFont="1" applyFill="1" applyBorder="1" applyAlignment="1" applyProtection="1">
      <alignment horizontal="left" vertical="top"/>
      <protection hidden="1"/>
    </xf>
    <xf numFmtId="3" fontId="20" fillId="3" borderId="43" xfId="0" applyNumberFormat="1" applyFont="1" applyFill="1" applyBorder="1" applyAlignment="1" applyProtection="1">
      <alignment horizontal="center" vertical="center"/>
      <protection hidden="1"/>
    </xf>
    <xf numFmtId="3" fontId="20" fillId="3" borderId="18" xfId="0" applyNumberFormat="1" applyFont="1" applyFill="1" applyBorder="1" applyAlignment="1" applyProtection="1">
      <alignment horizontal="center" vertical="center"/>
      <protection hidden="1"/>
    </xf>
    <xf numFmtId="3" fontId="20" fillId="3" borderId="51" xfId="0" applyNumberFormat="1" applyFont="1" applyFill="1" applyBorder="1" applyAlignment="1" applyProtection="1">
      <alignment horizontal="center" vertical="center"/>
      <protection hidden="1"/>
    </xf>
    <xf numFmtId="0" fontId="12" fillId="3" borderId="18" xfId="0" applyNumberFormat="1" applyFont="1" applyFill="1" applyBorder="1" applyAlignment="1" applyProtection="1">
      <alignment horizontal="center" vertical="top"/>
      <protection hidden="1"/>
    </xf>
    <xf numFmtId="0" fontId="20" fillId="3" borderId="18" xfId="0" applyNumberFormat="1" applyFont="1" applyFill="1" applyBorder="1" applyAlignment="1" applyProtection="1">
      <alignment horizontal="left" vertical="top"/>
      <protection hidden="1"/>
    </xf>
    <xf numFmtId="3" fontId="20" fillId="0" borderId="22" xfId="0" applyNumberFormat="1" applyFont="1" applyFill="1" applyBorder="1" applyAlignment="1" applyProtection="1">
      <alignment horizontal="center" vertical="center"/>
      <protection hidden="1"/>
    </xf>
    <xf numFmtId="3" fontId="20" fillId="0" borderId="46" xfId="0" applyNumberFormat="1" applyFont="1" applyFill="1" applyBorder="1" applyAlignment="1" applyProtection="1">
      <alignment horizontal="center" vertical="center"/>
      <protection hidden="1"/>
    </xf>
    <xf numFmtId="170" fontId="12" fillId="0" borderId="46" xfId="0" applyNumberFormat="1" applyFont="1" applyFill="1" applyBorder="1" applyAlignment="1" applyProtection="1">
      <alignment horizontal="center" vertical="center"/>
      <protection hidden="1"/>
    </xf>
    <xf numFmtId="170" fontId="12" fillId="0" borderId="47" xfId="0" applyNumberFormat="1" applyFont="1" applyFill="1" applyBorder="1" applyAlignment="1" applyProtection="1">
      <alignment horizontal="center" vertical="center"/>
      <protection hidden="1"/>
    </xf>
    <xf numFmtId="170" fontId="12" fillId="0" borderId="49" xfId="0" applyNumberFormat="1" applyFont="1" applyFill="1" applyBorder="1" applyAlignment="1" applyProtection="1">
      <alignment horizontal="center" vertical="center"/>
      <protection hidden="1"/>
    </xf>
    <xf numFmtId="170" fontId="12" fillId="0" borderId="55" xfId="0" applyNumberFormat="1" applyFont="1" applyFill="1" applyBorder="1" applyAlignment="1" applyProtection="1">
      <alignment horizontal="center" vertical="center"/>
      <protection hidden="1"/>
    </xf>
    <xf numFmtId="0" fontId="12" fillId="0" borderId="10" xfId="0" applyNumberFormat="1" applyFont="1" applyFill="1" applyBorder="1" applyAlignment="1" applyProtection="1">
      <alignment horizontal="center" vertical="top"/>
      <protection hidden="1"/>
    </xf>
    <xf numFmtId="0" fontId="21" fillId="13" borderId="22" xfId="0" applyNumberFormat="1" applyFont="1" applyFill="1" applyBorder="1" applyAlignment="1" applyProtection="1">
      <alignment horizontal="center" vertical="center"/>
      <protection hidden="1"/>
    </xf>
    <xf numFmtId="0" fontId="21" fillId="13" borderId="21" xfId="0" applyNumberFormat="1" applyFont="1" applyFill="1" applyBorder="1" applyAlignment="1" applyProtection="1">
      <alignment horizontal="center" vertical="center"/>
      <protection hidden="1"/>
    </xf>
    <xf numFmtId="0" fontId="21" fillId="13" borderId="26" xfId="0" applyNumberFormat="1" applyFont="1" applyFill="1" applyBorder="1" applyAlignment="1" applyProtection="1">
      <alignment horizontal="center" vertical="center"/>
      <protection hidden="1"/>
    </xf>
    <xf numFmtId="0" fontId="21" fillId="13" borderId="26" xfId="0" applyNumberFormat="1" applyFont="1" applyFill="1" applyBorder="1" applyAlignment="1" applyProtection="1">
      <alignment vertical="top"/>
      <protection hidden="1"/>
    </xf>
    <xf numFmtId="0" fontId="21" fillId="13" borderId="52" xfId="0" applyNumberFormat="1" applyFont="1" applyFill="1" applyBorder="1" applyAlignment="1" applyProtection="1">
      <alignment horizontal="center" vertical="top"/>
      <protection hidden="1"/>
    </xf>
    <xf numFmtId="0" fontId="21" fillId="13" borderId="19" xfId="0" applyNumberFormat="1" applyFont="1" applyFill="1" applyBorder="1" applyAlignment="1" applyProtection="1">
      <alignment horizontal="center" vertical="center"/>
      <protection hidden="1"/>
    </xf>
    <xf numFmtId="0" fontId="21" fillId="13" borderId="18" xfId="0" applyNumberFormat="1" applyFont="1" applyFill="1" applyBorder="1" applyAlignment="1" applyProtection="1">
      <alignment horizontal="center" vertical="center"/>
      <protection hidden="1"/>
    </xf>
    <xf numFmtId="0" fontId="21" fillId="13" borderId="51" xfId="0" applyNumberFormat="1" applyFont="1" applyFill="1" applyBorder="1" applyAlignment="1" applyProtection="1">
      <alignment horizontal="center" vertical="center"/>
      <protection hidden="1"/>
    </xf>
    <xf numFmtId="0" fontId="21" fillId="13" borderId="51" xfId="0" applyNumberFormat="1" applyFont="1" applyFill="1" applyBorder="1" applyAlignment="1" applyProtection="1">
      <alignment vertical="top"/>
      <protection hidden="1"/>
    </xf>
    <xf numFmtId="0" fontId="21" fillId="13" borderId="30" xfId="0" applyNumberFormat="1" applyFont="1" applyFill="1" applyBorder="1" applyAlignment="1" applyProtection="1">
      <alignment horizontal="center" vertical="top"/>
      <protection hidden="1"/>
    </xf>
    <xf numFmtId="0" fontId="12" fillId="0" borderId="18" xfId="0" applyNumberFormat="1" applyFont="1" applyFill="1" applyBorder="1" applyAlignment="1" applyProtection="1">
      <alignment horizontal="center" vertical="top"/>
      <protection hidden="1"/>
    </xf>
    <xf numFmtId="0" fontId="12" fillId="10" borderId="0" xfId="0" applyNumberFormat="1" applyFont="1" applyFill="1" applyBorder="1" applyAlignment="1" applyProtection="1">
      <alignment horizontal="center" vertical="center"/>
      <protection hidden="1"/>
    </xf>
    <xf numFmtId="170" fontId="12" fillId="0" borderId="40" xfId="0" applyNumberFormat="1" applyFont="1" applyFill="1" applyBorder="1" applyAlignment="1" applyProtection="1">
      <alignment horizontal="center" vertical="center"/>
      <protection hidden="1"/>
    </xf>
    <xf numFmtId="170" fontId="12" fillId="0" borderId="67" xfId="0" applyNumberFormat="1" applyFont="1" applyFill="1" applyBorder="1" applyAlignment="1" applyProtection="1">
      <alignment horizontal="center" vertical="center"/>
      <protection hidden="1"/>
    </xf>
    <xf numFmtId="0" fontId="12" fillId="0" borderId="18" xfId="0" applyNumberFormat="1" applyFont="1" applyFill="1" applyBorder="1" applyAlignment="1" applyProtection="1">
      <alignment horizontal="left" vertical="top"/>
      <protection hidden="1"/>
    </xf>
    <xf numFmtId="0" fontId="21" fillId="9" borderId="38" xfId="0" applyNumberFormat="1" applyFont="1" applyFill="1" applyBorder="1" applyAlignment="1" applyProtection="1">
      <alignment horizontal="center" vertical="center"/>
      <protection hidden="1"/>
    </xf>
    <xf numFmtId="0" fontId="21" fillId="9" borderId="26" xfId="0" applyNumberFormat="1" applyFont="1" applyFill="1" applyBorder="1" applyAlignment="1" applyProtection="1">
      <alignment horizontal="center" vertical="center"/>
      <protection hidden="1"/>
    </xf>
    <xf numFmtId="0" fontId="21" fillId="9" borderId="26" xfId="0" applyNumberFormat="1" applyFont="1" applyFill="1" applyBorder="1" applyAlignment="1" applyProtection="1">
      <alignment vertical="top"/>
      <protection hidden="1"/>
    </xf>
    <xf numFmtId="0" fontId="21" fillId="9" borderId="43" xfId="0" applyNumberFormat="1" applyFont="1" applyFill="1" applyBorder="1" applyAlignment="1" applyProtection="1">
      <alignment horizontal="center" vertical="center"/>
      <protection hidden="1"/>
    </xf>
    <xf numFmtId="0" fontId="21" fillId="9" borderId="51" xfId="0" applyNumberFormat="1" applyFont="1" applyFill="1" applyBorder="1" applyAlignment="1" applyProtection="1">
      <alignment horizontal="center" vertical="center"/>
      <protection hidden="1"/>
    </xf>
    <xf numFmtId="0" fontId="21" fillId="9" borderId="51" xfId="0" applyNumberFormat="1" applyFont="1" applyFill="1" applyBorder="1" applyAlignment="1" applyProtection="1">
      <alignment vertical="top"/>
      <protection hidden="1"/>
    </xf>
    <xf numFmtId="3" fontId="20" fillId="0" borderId="66" xfId="0" applyNumberFormat="1" applyFont="1" applyFill="1" applyBorder="1" applyAlignment="1" applyProtection="1">
      <alignment horizontal="center" vertical="top"/>
      <protection hidden="1"/>
    </xf>
    <xf numFmtId="0" fontId="9" fillId="3" borderId="70" xfId="0" applyFont="1" applyFill="1" applyBorder="1" applyAlignment="1" applyProtection="1">
      <alignment horizontal="center" vertical="center"/>
      <protection hidden="1"/>
    </xf>
    <xf numFmtId="0" fontId="12" fillId="3" borderId="71" xfId="0" applyNumberFormat="1" applyFont="1" applyFill="1" applyBorder="1" applyAlignment="1" applyProtection="1">
      <alignment horizontal="left" vertical="top"/>
      <protection hidden="1"/>
    </xf>
    <xf numFmtId="0" fontId="12" fillId="14" borderId="0" xfId="0" applyNumberFormat="1" applyFont="1" applyFill="1" applyBorder="1" applyAlignment="1" applyProtection="1">
      <alignment vertical="top"/>
      <protection hidden="1"/>
    </xf>
    <xf numFmtId="0" fontId="12" fillId="14" borderId="0" xfId="0" applyNumberFormat="1" applyFont="1" applyFill="1" applyBorder="1" applyAlignment="1" applyProtection="1">
      <alignment horizontal="center" vertical="top"/>
      <protection hidden="1"/>
    </xf>
    <xf numFmtId="0" fontId="0" fillId="14" borderId="0" xfId="0" applyFill="1"/>
    <xf numFmtId="0" fontId="20" fillId="3" borderId="0" xfId="0" applyNumberFormat="1" applyFont="1" applyFill="1" applyBorder="1" applyAlignment="1" applyProtection="1">
      <alignment horizontal="center" vertical="top"/>
      <protection hidden="1"/>
    </xf>
    <xf numFmtId="3" fontId="20" fillId="0" borderId="38" xfId="0" applyNumberFormat="1" applyFont="1" applyFill="1" applyBorder="1" applyAlignment="1" applyProtection="1">
      <alignment horizontal="center" vertical="top"/>
      <protection hidden="1"/>
    </xf>
    <xf numFmtId="2" fontId="12" fillId="0" borderId="40" xfId="0" applyNumberFormat="1" applyFont="1" applyFill="1" applyBorder="1" applyAlignment="1" applyProtection="1">
      <alignment horizontal="center" vertical="top"/>
      <protection hidden="1"/>
    </xf>
    <xf numFmtId="2" fontId="12" fillId="0" borderId="67" xfId="0" applyNumberFormat="1" applyFont="1" applyFill="1" applyBorder="1" applyAlignment="1" applyProtection="1">
      <alignment horizontal="center" vertical="top"/>
      <protection hidden="1"/>
    </xf>
    <xf numFmtId="0" fontId="21" fillId="9" borderId="38" xfId="0" applyNumberFormat="1" applyFont="1" applyFill="1" applyBorder="1" applyAlignment="1" applyProtection="1">
      <alignment horizontal="center" vertical="top"/>
      <protection hidden="1"/>
    </xf>
    <xf numFmtId="0" fontId="21" fillId="9" borderId="43" xfId="0" applyNumberFormat="1" applyFont="1" applyFill="1" applyBorder="1" applyAlignment="1" applyProtection="1">
      <alignment horizontal="center" vertical="top"/>
      <protection hidden="1"/>
    </xf>
    <xf numFmtId="3" fontId="20" fillId="3" borderId="26" xfId="0" applyNumberFormat="1" applyFont="1" applyFill="1" applyBorder="1" applyAlignment="1" applyProtection="1">
      <alignment horizontal="center" vertical="top"/>
      <protection hidden="1"/>
    </xf>
    <xf numFmtId="3" fontId="20" fillId="3" borderId="52" xfId="0" applyNumberFormat="1" applyFont="1" applyFill="1" applyBorder="1" applyAlignment="1" applyProtection="1">
      <alignment horizontal="center" vertical="top"/>
      <protection hidden="1"/>
    </xf>
    <xf numFmtId="0" fontId="20" fillId="3" borderId="46" xfId="0" applyNumberFormat="1" applyFont="1" applyFill="1" applyBorder="1" applyAlignment="1" applyProtection="1">
      <alignment horizontal="center" vertical="top"/>
      <protection hidden="1"/>
    </xf>
    <xf numFmtId="0" fontId="20" fillId="3" borderId="9" xfId="0" applyNumberFormat="1" applyFont="1" applyFill="1" applyBorder="1" applyAlignment="1" applyProtection="1">
      <alignment horizontal="center" vertical="top"/>
      <protection hidden="1"/>
    </xf>
    <xf numFmtId="0" fontId="20" fillId="3" borderId="47" xfId="0" applyNumberFormat="1" applyFont="1" applyFill="1" applyBorder="1" applyAlignment="1" applyProtection="1">
      <alignment horizontal="center" vertical="top"/>
      <protection hidden="1"/>
    </xf>
    <xf numFmtId="0" fontId="20" fillId="3" borderId="72" xfId="0" applyNumberFormat="1" applyFont="1" applyFill="1" applyBorder="1" applyAlignment="1" applyProtection="1">
      <alignment horizontal="center" vertical="top"/>
      <protection hidden="1"/>
    </xf>
    <xf numFmtId="3" fontId="20" fillId="3" borderId="72" xfId="0" applyNumberFormat="1" applyFont="1" applyFill="1" applyBorder="1" applyAlignment="1" applyProtection="1">
      <alignment vertical="top"/>
      <protection hidden="1"/>
    </xf>
    <xf numFmtId="3" fontId="20" fillId="3" borderId="30" xfId="0" applyNumberFormat="1" applyFont="1" applyFill="1" applyBorder="1" applyAlignment="1" applyProtection="1">
      <alignment vertical="top"/>
      <protection hidden="1"/>
    </xf>
    <xf numFmtId="0" fontId="21" fillId="11" borderId="22" xfId="0" applyNumberFormat="1" applyFont="1" applyFill="1" applyBorder="1" applyAlignment="1" applyProtection="1">
      <alignment horizontal="center" vertical="top"/>
      <protection hidden="1"/>
    </xf>
    <xf numFmtId="0" fontId="21" fillId="11" borderId="26" xfId="0" applyNumberFormat="1" applyFont="1" applyFill="1" applyBorder="1" applyAlignment="1" applyProtection="1">
      <alignment horizontal="center" vertical="top"/>
      <protection hidden="1"/>
    </xf>
    <xf numFmtId="0" fontId="21" fillId="11" borderId="51" xfId="0" applyNumberFormat="1" applyFont="1" applyFill="1" applyBorder="1" applyAlignment="1" applyProtection="1">
      <alignment horizontal="center" vertical="top"/>
      <protection hidden="1"/>
    </xf>
    <xf numFmtId="3" fontId="20" fillId="3" borderId="22" xfId="0" applyNumberFormat="1" applyFont="1" applyFill="1" applyBorder="1" applyAlignment="1" applyProtection="1">
      <alignment horizontal="center" vertical="top"/>
      <protection hidden="1"/>
    </xf>
    <xf numFmtId="3" fontId="20" fillId="3" borderId="21" xfId="0" applyNumberFormat="1" applyFont="1" applyFill="1" applyBorder="1" applyAlignment="1" applyProtection="1">
      <alignment horizontal="center" vertical="top"/>
      <protection hidden="1"/>
    </xf>
    <xf numFmtId="3" fontId="20" fillId="0" borderId="52" xfId="0" applyNumberFormat="1" applyFont="1" applyFill="1" applyBorder="1" applyAlignment="1" applyProtection="1">
      <alignment horizontal="center" vertical="top"/>
      <protection hidden="1"/>
    </xf>
    <xf numFmtId="0" fontId="20" fillId="0" borderId="46" xfId="0" applyNumberFormat="1" applyFont="1" applyFill="1" applyBorder="1" applyAlignment="1" applyProtection="1">
      <alignment horizontal="center" vertical="top"/>
      <protection hidden="1"/>
    </xf>
    <xf numFmtId="0" fontId="20" fillId="0" borderId="9" xfId="0" applyNumberFormat="1" applyFont="1" applyFill="1" applyBorder="1" applyAlignment="1" applyProtection="1">
      <alignment horizontal="center" vertical="top"/>
      <protection hidden="1"/>
    </xf>
    <xf numFmtId="0" fontId="20" fillId="0" borderId="47" xfId="0" applyNumberFormat="1" applyFont="1" applyFill="1" applyBorder="1" applyAlignment="1" applyProtection="1">
      <alignment horizontal="center" vertical="top"/>
      <protection hidden="1"/>
    </xf>
    <xf numFmtId="0" fontId="20" fillId="0" borderId="72" xfId="0" applyNumberFormat="1" applyFont="1" applyFill="1" applyBorder="1" applyAlignment="1" applyProtection="1">
      <alignment horizontal="center" vertical="top"/>
      <protection hidden="1"/>
    </xf>
    <xf numFmtId="3" fontId="20" fillId="0" borderId="55" xfId="0" applyNumberFormat="1" applyFont="1" applyFill="1" applyBorder="1" applyAlignment="1" applyProtection="1">
      <alignment vertical="top"/>
      <protection hidden="1"/>
    </xf>
    <xf numFmtId="3" fontId="20" fillId="0" borderId="72" xfId="0" applyNumberFormat="1" applyFont="1" applyFill="1" applyBorder="1" applyAlignment="1" applyProtection="1">
      <alignment vertical="top"/>
      <protection hidden="1"/>
    </xf>
    <xf numFmtId="3" fontId="20" fillId="0" borderId="51" xfId="0" applyNumberFormat="1" applyFont="1" applyFill="1" applyBorder="1" applyAlignment="1" applyProtection="1">
      <alignment vertical="top"/>
      <protection hidden="1"/>
    </xf>
    <xf numFmtId="3" fontId="20" fillId="0" borderId="30" xfId="0" applyNumberFormat="1" applyFont="1" applyFill="1" applyBorder="1" applyAlignment="1" applyProtection="1">
      <alignment vertical="top"/>
      <protection hidden="1"/>
    </xf>
    <xf numFmtId="2" fontId="12" fillId="3" borderId="0" xfId="0" applyNumberFormat="1" applyFont="1" applyFill="1" applyBorder="1" applyAlignment="1" applyProtection="1">
      <alignment horizontal="center" vertical="top"/>
      <protection hidden="1"/>
    </xf>
    <xf numFmtId="0" fontId="21" fillId="3" borderId="0" xfId="0" applyNumberFormat="1" applyFont="1" applyFill="1" applyBorder="1" applyAlignment="1" applyProtection="1">
      <alignment horizontal="center" vertical="top"/>
      <protection hidden="1"/>
    </xf>
    <xf numFmtId="3" fontId="20" fillId="0" borderId="47" xfId="0" applyNumberFormat="1" applyFont="1" applyFill="1" applyBorder="1" applyAlignment="1" applyProtection="1">
      <alignment vertical="top"/>
      <protection hidden="1"/>
    </xf>
    <xf numFmtId="3" fontId="20" fillId="3" borderId="26" xfId="0" applyNumberFormat="1" applyFont="1" applyFill="1" applyBorder="1" applyAlignment="1" applyProtection="1">
      <alignment vertical="top"/>
      <protection hidden="1"/>
    </xf>
    <xf numFmtId="3" fontId="20" fillId="3" borderId="16" xfId="0" applyNumberFormat="1" applyFont="1" applyFill="1" applyBorder="1" applyAlignment="1" applyProtection="1">
      <alignment horizontal="center" vertical="top"/>
      <protection hidden="1"/>
    </xf>
    <xf numFmtId="3" fontId="20" fillId="3" borderId="47" xfId="0" applyNumberFormat="1" applyFont="1" applyFill="1" applyBorder="1" applyAlignment="1" applyProtection="1">
      <alignment vertical="top"/>
      <protection hidden="1"/>
    </xf>
    <xf numFmtId="3" fontId="20" fillId="3" borderId="72" xfId="0" applyNumberFormat="1" applyFont="1" applyFill="1" applyBorder="1" applyAlignment="1" applyProtection="1">
      <alignment horizontal="center" vertical="top"/>
      <protection hidden="1"/>
    </xf>
    <xf numFmtId="3" fontId="20" fillId="3" borderId="68" xfId="0" applyNumberFormat="1" applyFont="1" applyFill="1" applyBorder="1" applyAlignment="1" applyProtection="1">
      <alignment horizontal="center" vertical="top"/>
      <protection hidden="1"/>
    </xf>
    <xf numFmtId="3" fontId="20" fillId="3" borderId="51" xfId="0" applyNumberFormat="1" applyFont="1" applyFill="1" applyBorder="1" applyAlignment="1" applyProtection="1">
      <alignment vertical="top"/>
      <protection hidden="1"/>
    </xf>
    <xf numFmtId="0" fontId="12" fillId="3" borderId="30" xfId="0" applyNumberFormat="1" applyFont="1" applyFill="1" applyBorder="1" applyAlignment="1" applyProtection="1">
      <alignment vertical="top"/>
      <protection hidden="1"/>
    </xf>
    <xf numFmtId="3" fontId="20" fillId="3" borderId="29" xfId="0" applyNumberFormat="1" applyFont="1" applyFill="1" applyBorder="1" applyAlignment="1" applyProtection="1">
      <alignment vertical="top"/>
      <protection hidden="1"/>
    </xf>
    <xf numFmtId="0" fontId="21" fillId="9" borderId="46" xfId="0" applyNumberFormat="1" applyFont="1" applyFill="1" applyBorder="1" applyAlignment="1" applyProtection="1">
      <alignment horizontal="center" vertical="top"/>
      <protection hidden="1"/>
    </xf>
    <xf numFmtId="0" fontId="21" fillId="9" borderId="9" xfId="0" applyNumberFormat="1" applyFont="1" applyFill="1" applyBorder="1" applyAlignment="1" applyProtection="1">
      <alignment horizontal="center" vertical="top"/>
      <protection hidden="1"/>
    </xf>
    <xf numFmtId="0" fontId="21" fillId="9" borderId="40" xfId="0" applyNumberFormat="1" applyFont="1" applyFill="1" applyBorder="1" applyAlignment="1" applyProtection="1">
      <alignment vertical="top"/>
      <protection hidden="1"/>
    </xf>
    <xf numFmtId="0" fontId="21" fillId="9" borderId="72" xfId="0" applyNumberFormat="1" applyFont="1" applyFill="1" applyBorder="1" applyAlignment="1" applyProtection="1">
      <alignment horizontal="center" vertical="top"/>
      <protection hidden="1"/>
    </xf>
    <xf numFmtId="3" fontId="20" fillId="3" borderId="73" xfId="0" applyNumberFormat="1" applyFont="1" applyFill="1" applyBorder="1" applyAlignment="1" applyProtection="1">
      <alignment horizontal="center" vertical="top"/>
      <protection hidden="1"/>
    </xf>
    <xf numFmtId="3" fontId="20" fillId="3" borderId="47" xfId="0" applyNumberFormat="1" applyFont="1" applyFill="1" applyBorder="1" applyAlignment="1" applyProtection="1">
      <alignment horizontal="center" vertical="top"/>
      <protection hidden="1"/>
    </xf>
    <xf numFmtId="3" fontId="20" fillId="3" borderId="55" xfId="0" applyNumberFormat="1" applyFont="1" applyFill="1" applyBorder="1" applyAlignment="1" applyProtection="1">
      <alignment horizontal="center" vertical="top"/>
      <protection hidden="1"/>
    </xf>
    <xf numFmtId="0" fontId="12" fillId="0" borderId="63" xfId="0" applyNumberFormat="1" applyFont="1" applyFill="1" applyBorder="1" applyAlignment="1" applyProtection="1">
      <alignment horizontal="center" vertical="top"/>
      <protection hidden="1"/>
    </xf>
    <xf numFmtId="0" fontId="21" fillId="13" borderId="38" xfId="0" applyNumberFormat="1" applyFont="1" applyFill="1" applyBorder="1" applyAlignment="1" applyProtection="1">
      <alignment horizontal="center" vertical="top"/>
      <protection hidden="1"/>
    </xf>
    <xf numFmtId="0" fontId="21" fillId="13" borderId="21" xfId="0" applyNumberFormat="1" applyFont="1" applyFill="1" applyBorder="1" applyAlignment="1" applyProtection="1">
      <alignment horizontal="center" vertical="top"/>
      <protection hidden="1"/>
    </xf>
    <xf numFmtId="0" fontId="21" fillId="13" borderId="38" xfId="0" applyNumberFormat="1" applyFont="1" applyFill="1" applyBorder="1" applyAlignment="1" applyProtection="1">
      <alignment vertical="top"/>
      <protection hidden="1"/>
    </xf>
    <xf numFmtId="0" fontId="21" fillId="13" borderId="40" xfId="0" applyNumberFormat="1" applyFont="1" applyFill="1" applyBorder="1" applyAlignment="1" applyProtection="1">
      <alignment horizontal="center" vertical="top"/>
      <protection hidden="1"/>
    </xf>
    <xf numFmtId="0" fontId="21" fillId="13" borderId="9" xfId="0" applyNumberFormat="1" applyFont="1" applyFill="1" applyBorder="1" applyAlignment="1" applyProtection="1">
      <alignment horizontal="center" vertical="top"/>
      <protection hidden="1"/>
    </xf>
    <xf numFmtId="0" fontId="21" fillId="13" borderId="40" xfId="0" applyNumberFormat="1" applyFont="1" applyFill="1" applyBorder="1" applyAlignment="1" applyProtection="1">
      <alignment vertical="top"/>
      <protection hidden="1"/>
    </xf>
    <xf numFmtId="0" fontId="21" fillId="13" borderId="72" xfId="0" applyNumberFormat="1" applyFont="1" applyFill="1" applyBorder="1" applyAlignment="1" applyProtection="1">
      <alignment horizontal="center" vertical="top"/>
      <protection hidden="1"/>
    </xf>
    <xf numFmtId="0" fontId="21" fillId="13" borderId="43" xfId="0" applyNumberFormat="1" applyFont="1" applyFill="1" applyBorder="1" applyAlignment="1" applyProtection="1">
      <alignment horizontal="center" vertical="top"/>
      <protection hidden="1"/>
    </xf>
    <xf numFmtId="0" fontId="21" fillId="13" borderId="18" xfId="0" applyNumberFormat="1" applyFont="1" applyFill="1" applyBorder="1" applyAlignment="1" applyProtection="1">
      <alignment horizontal="center" vertical="top"/>
      <protection hidden="1"/>
    </xf>
    <xf numFmtId="0" fontId="21" fillId="13" borderId="43" xfId="0" applyNumberFormat="1" applyFont="1" applyFill="1" applyBorder="1" applyAlignment="1" applyProtection="1">
      <alignment vertical="top"/>
      <protection hidden="1"/>
    </xf>
    <xf numFmtId="170" fontId="21" fillId="9" borderId="19" xfId="0" applyNumberFormat="1" applyFont="1" applyFill="1" applyBorder="1" applyAlignment="1" applyProtection="1">
      <alignment horizontal="center" vertical="top"/>
      <protection hidden="1"/>
    </xf>
    <xf numFmtId="170" fontId="21" fillId="9" borderId="18" xfId="0" applyNumberFormat="1" applyFont="1" applyFill="1" applyBorder="1" applyAlignment="1" applyProtection="1">
      <alignment horizontal="center" vertical="top"/>
      <protection hidden="1"/>
    </xf>
    <xf numFmtId="3" fontId="20" fillId="0" borderId="53" xfId="0" applyNumberFormat="1" applyFont="1" applyFill="1" applyBorder="1" applyAlignment="1" applyProtection="1">
      <alignment horizontal="center" vertical="top"/>
      <protection hidden="1"/>
    </xf>
    <xf numFmtId="3" fontId="20" fillId="0" borderId="42" xfId="0" applyNumberFormat="1" applyFont="1" applyFill="1" applyBorder="1" applyAlignment="1" applyProtection="1">
      <alignment horizontal="center" vertical="top"/>
      <protection hidden="1"/>
    </xf>
    <xf numFmtId="0" fontId="21" fillId="9" borderId="47" xfId="0" applyNumberFormat="1" applyFont="1" applyFill="1" applyBorder="1" applyAlignment="1" applyProtection="1">
      <alignment horizontal="center" vertical="top"/>
      <protection hidden="1"/>
    </xf>
    <xf numFmtId="0" fontId="12" fillId="0" borderId="23" xfId="0" applyNumberFormat="1" applyFont="1" applyFill="1" applyBorder="1" applyAlignment="1" applyProtection="1">
      <alignment horizontal="center" vertical="center"/>
      <protection hidden="1"/>
    </xf>
    <xf numFmtId="0" fontId="20" fillId="0" borderId="18" xfId="0" applyNumberFormat="1" applyFont="1" applyFill="1" applyBorder="1" applyAlignment="1" applyProtection="1">
      <alignment horizontal="left" vertical="center"/>
      <protection hidden="1"/>
    </xf>
    <xf numFmtId="3" fontId="20" fillId="3" borderId="52" xfId="0" applyNumberFormat="1" applyFont="1" applyFill="1" applyBorder="1" applyAlignment="1" applyProtection="1">
      <alignment vertical="top"/>
      <protection hidden="1"/>
    </xf>
    <xf numFmtId="0" fontId="12" fillId="10" borderId="16" xfId="0" applyNumberFormat="1" applyFont="1" applyFill="1" applyBorder="1" applyAlignment="1" applyProtection="1">
      <alignment horizontal="center" vertical="top"/>
      <protection hidden="1"/>
    </xf>
    <xf numFmtId="0" fontId="12" fillId="0" borderId="18" xfId="0" applyNumberFormat="1" applyFont="1" applyFill="1" applyBorder="1" applyAlignment="1" applyProtection="1">
      <alignment vertical="top"/>
      <protection hidden="1"/>
    </xf>
    <xf numFmtId="0" fontId="12" fillId="0" borderId="76" xfId="0" applyNumberFormat="1" applyFont="1" applyFill="1" applyBorder="1" applyAlignment="1" applyProtection="1">
      <alignment horizontal="center" vertical="top"/>
      <protection hidden="1"/>
    </xf>
    <xf numFmtId="0" fontId="20" fillId="0" borderId="69" xfId="0" applyNumberFormat="1" applyFont="1" applyFill="1" applyBorder="1" applyAlignment="1" applyProtection="1">
      <alignment horizontal="left" vertical="top"/>
      <protection hidden="1"/>
    </xf>
    <xf numFmtId="0" fontId="12" fillId="0" borderId="69" xfId="0" applyNumberFormat="1" applyFont="1" applyFill="1" applyBorder="1" applyAlignment="1" applyProtection="1">
      <alignment vertical="top"/>
      <protection hidden="1"/>
    </xf>
    <xf numFmtId="3" fontId="20" fillId="0" borderId="27" xfId="0" applyNumberFormat="1" applyFont="1" applyFill="1" applyBorder="1" applyAlignment="1" applyProtection="1">
      <alignment horizontal="center" vertical="top"/>
      <protection hidden="1"/>
    </xf>
    <xf numFmtId="0" fontId="12" fillId="0" borderId="69" xfId="0" applyNumberFormat="1" applyFont="1" applyFill="1" applyBorder="1" applyAlignment="1" applyProtection="1">
      <alignment horizontal="left" vertical="top"/>
      <protection hidden="1"/>
    </xf>
    <xf numFmtId="0" fontId="12" fillId="10" borderId="74" xfId="0" applyNumberFormat="1" applyFont="1" applyFill="1" applyBorder="1" applyAlignment="1" applyProtection="1">
      <alignment horizontal="center" vertical="top"/>
      <protection hidden="1"/>
    </xf>
    <xf numFmtId="0" fontId="12" fillId="10" borderId="75" xfId="0" applyNumberFormat="1" applyFont="1" applyFill="1" applyBorder="1" applyAlignment="1" applyProtection="1">
      <alignment horizontal="center" vertical="top"/>
      <protection hidden="1"/>
    </xf>
    <xf numFmtId="0" fontId="20" fillId="3" borderId="0" xfId="0" applyNumberFormat="1" applyFont="1" applyFill="1" applyBorder="1" applyAlignment="1" applyProtection="1">
      <alignment horizontal="left" vertical="top" wrapText="1"/>
      <protection hidden="1"/>
    </xf>
    <xf numFmtId="0" fontId="21" fillId="13" borderId="22" xfId="0" applyNumberFormat="1" applyFont="1" applyFill="1" applyBorder="1" applyAlignment="1" applyProtection="1">
      <alignment horizontal="center" vertical="top"/>
      <protection hidden="1"/>
    </xf>
    <xf numFmtId="0" fontId="21" fillId="13" borderId="19" xfId="0" applyNumberFormat="1" applyFont="1" applyFill="1" applyBorder="1" applyAlignment="1" applyProtection="1">
      <alignment horizontal="center" vertical="top"/>
      <protection hidden="1"/>
    </xf>
    <xf numFmtId="0" fontId="20" fillId="0" borderId="39" xfId="0" applyNumberFormat="1" applyFont="1" applyFill="1" applyBorder="1" applyAlignment="1" applyProtection="1">
      <alignment horizontal="left" vertical="top"/>
      <protection hidden="1"/>
    </xf>
    <xf numFmtId="0" fontId="12" fillId="0" borderId="39" xfId="0" applyNumberFormat="1" applyFont="1" applyFill="1" applyBorder="1" applyAlignment="1" applyProtection="1">
      <alignment horizontal="left" vertical="top"/>
      <protection hidden="1"/>
    </xf>
    <xf numFmtId="0" fontId="12" fillId="15" borderId="16" xfId="0" applyNumberFormat="1" applyFont="1" applyFill="1" applyBorder="1" applyAlignment="1" applyProtection="1">
      <alignment horizontal="center" vertical="top"/>
      <protection hidden="1"/>
    </xf>
    <xf numFmtId="0" fontId="20" fillId="0" borderId="21" xfId="0" applyNumberFormat="1" applyFont="1" applyFill="1" applyBorder="1" applyAlignment="1" applyProtection="1">
      <alignment horizontal="left" vertical="top" wrapText="1"/>
      <protection hidden="1"/>
    </xf>
    <xf numFmtId="0" fontId="20" fillId="0" borderId="20" xfId="0" applyNumberFormat="1" applyFont="1" applyFill="1" applyBorder="1" applyAlignment="1" applyProtection="1">
      <alignment horizontal="left" vertical="top" wrapText="1"/>
      <protection hidden="1"/>
    </xf>
    <xf numFmtId="0" fontId="12" fillId="0" borderId="31" xfId="0" applyNumberFormat="1" applyFont="1" applyFill="1" applyBorder="1" applyAlignment="1" applyProtection="1">
      <alignment horizontal="left" vertical="top"/>
      <protection hidden="1"/>
    </xf>
    <xf numFmtId="0" fontId="12" fillId="0" borderId="42" xfId="0" applyNumberFormat="1" applyFont="1" applyFill="1" applyBorder="1" applyAlignment="1" applyProtection="1">
      <alignment horizontal="left" vertical="top"/>
      <protection hidden="1"/>
    </xf>
    <xf numFmtId="0" fontId="0" fillId="14" borderId="0" xfId="0" applyFill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3" borderId="0" xfId="0" applyFont="1" applyFill="1" applyProtection="1"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left"/>
      <protection hidden="1"/>
    </xf>
    <xf numFmtId="0" fontId="8" fillId="0" borderId="22" xfId="0" applyFont="1" applyBorder="1" applyAlignment="1" applyProtection="1">
      <alignment horizontal="center"/>
      <protection hidden="1"/>
    </xf>
    <xf numFmtId="2" fontId="1" fillId="0" borderId="46" xfId="0" applyNumberFormat="1" applyFont="1" applyBorder="1" applyAlignment="1" applyProtection="1">
      <alignment horizontal="center"/>
      <protection hidden="1"/>
    </xf>
    <xf numFmtId="2" fontId="1" fillId="0" borderId="9" xfId="0" applyNumberFormat="1" applyFont="1" applyBorder="1" applyAlignment="1" applyProtection="1">
      <alignment horizontal="center"/>
      <protection hidden="1"/>
    </xf>
    <xf numFmtId="0" fontId="1" fillId="0" borderId="46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left"/>
      <protection hidden="1"/>
    </xf>
    <xf numFmtId="2" fontId="1" fillId="0" borderId="49" xfId="0" applyNumberFormat="1" applyFont="1" applyBorder="1" applyAlignment="1" applyProtection="1">
      <alignment horizontal="center"/>
      <protection hidden="1"/>
    </xf>
    <xf numFmtId="2" fontId="1" fillId="0" borderId="10" xfId="0" applyNumberFormat="1" applyFont="1" applyBorder="1" applyAlignment="1" applyProtection="1">
      <alignment horizontal="center"/>
      <protection hidden="1"/>
    </xf>
    <xf numFmtId="0" fontId="1" fillId="0" borderId="4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24" fillId="9" borderId="77" xfId="0" applyFont="1" applyFill="1" applyBorder="1" applyAlignment="1" applyProtection="1">
      <alignment horizontal="center"/>
      <protection hidden="1"/>
    </xf>
    <xf numFmtId="0" fontId="24" fillId="9" borderId="78" xfId="0" applyFont="1" applyFill="1" applyBorder="1" applyAlignment="1" applyProtection="1">
      <alignment horizontal="center"/>
      <protection hidden="1"/>
    </xf>
    <xf numFmtId="0" fontId="24" fillId="9" borderId="74" xfId="0" applyFont="1" applyFill="1" applyBorder="1" applyAlignment="1" applyProtection="1">
      <alignment horizontal="center"/>
      <protection hidden="1"/>
    </xf>
    <xf numFmtId="172" fontId="20" fillId="0" borderId="22" xfId="0" applyNumberFormat="1" applyFont="1" applyFill="1" applyBorder="1" applyAlignment="1" applyProtection="1">
      <alignment horizontal="center" vertical="center"/>
      <protection hidden="1"/>
    </xf>
    <xf numFmtId="172" fontId="20" fillId="0" borderId="21" xfId="0" applyNumberFormat="1" applyFont="1" applyFill="1" applyBorder="1" applyAlignment="1" applyProtection="1">
      <alignment horizontal="center" vertical="center"/>
      <protection hidden="1"/>
    </xf>
    <xf numFmtId="172" fontId="9" fillId="0" borderId="20" xfId="0" applyNumberFormat="1" applyFont="1" applyBorder="1" applyAlignment="1" applyProtection="1">
      <alignment horizontal="center" vertical="center"/>
      <protection hidden="1"/>
    </xf>
    <xf numFmtId="0" fontId="12" fillId="0" borderId="20" xfId="0" applyNumberFormat="1" applyFont="1" applyFill="1" applyBorder="1" applyAlignment="1" applyProtection="1">
      <alignment vertical="top"/>
      <protection hidden="1"/>
    </xf>
    <xf numFmtId="3" fontId="20" fillId="0" borderId="19" xfId="0" applyNumberFormat="1" applyFont="1" applyFill="1" applyBorder="1" applyAlignment="1" applyProtection="1">
      <alignment vertical="top"/>
      <protection hidden="1"/>
    </xf>
    <xf numFmtId="3" fontId="20" fillId="0" borderId="18" xfId="0" applyNumberFormat="1" applyFont="1" applyFill="1" applyBorder="1" applyAlignment="1" applyProtection="1">
      <alignment vertical="top"/>
      <protection hidden="1"/>
    </xf>
    <xf numFmtId="0" fontId="9" fillId="0" borderId="17" xfId="0" applyFont="1" applyBorder="1" applyProtection="1">
      <protection hidden="1"/>
    </xf>
    <xf numFmtId="0" fontId="8" fillId="4" borderId="0" xfId="0" applyFont="1" applyFill="1" applyProtection="1">
      <protection hidden="1"/>
    </xf>
    <xf numFmtId="0" fontId="8" fillId="4" borderId="0" xfId="0" applyFont="1" applyFill="1" applyAlignment="1" applyProtection="1">
      <alignment horizontal="center"/>
      <protection hidden="1"/>
    </xf>
    <xf numFmtId="0" fontId="8" fillId="4" borderId="0" xfId="0" applyFont="1" applyFill="1" applyAlignment="1" applyProtection="1">
      <alignment horizontal="left"/>
      <protection hidden="1"/>
    </xf>
    <xf numFmtId="0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3" borderId="0" xfId="0" applyNumberFormat="1" applyFont="1" applyFill="1" applyBorder="1" applyAlignment="1" applyProtection="1">
      <alignment horizontal="left" vertical="center"/>
      <protection hidden="1"/>
    </xf>
    <xf numFmtId="0" fontId="20" fillId="0" borderId="22" xfId="0" applyNumberFormat="1" applyFont="1" applyFill="1" applyBorder="1" applyAlignment="1" applyProtection="1">
      <alignment horizontal="center" vertical="top"/>
      <protection hidden="1"/>
    </xf>
    <xf numFmtId="0" fontId="12" fillId="0" borderId="21" xfId="0" applyNumberFormat="1" applyFont="1" applyFill="1" applyBorder="1" applyAlignment="1" applyProtection="1">
      <alignment horizontal="center" vertical="center"/>
      <protection hidden="1"/>
    </xf>
    <xf numFmtId="0" fontId="12" fillId="0" borderId="9" xfId="0" applyNumberFormat="1" applyFont="1" applyFill="1" applyBorder="1" applyAlignment="1" applyProtection="1">
      <alignment horizontal="center" vertical="center"/>
      <protection hidden="1"/>
    </xf>
    <xf numFmtId="0" fontId="20" fillId="0" borderId="19" xfId="0" applyNumberFormat="1" applyFont="1" applyFill="1" applyBorder="1" applyAlignment="1" applyProtection="1">
      <alignment horizontal="center" vertical="top"/>
      <protection hidden="1"/>
    </xf>
    <xf numFmtId="0" fontId="12" fillId="0" borderId="18" xfId="0" applyNumberFormat="1" applyFont="1" applyFill="1" applyBorder="1" applyAlignment="1" applyProtection="1">
      <alignment horizontal="center" vertical="center"/>
      <protection hidden="1"/>
    </xf>
    <xf numFmtId="0" fontId="12" fillId="10" borderId="0" xfId="0" applyNumberFormat="1" applyFont="1" applyFill="1" applyBorder="1" applyAlignment="1" applyProtection="1">
      <alignment horizontal="center" vertical="top"/>
      <protection hidden="1"/>
    </xf>
    <xf numFmtId="0" fontId="20" fillId="10" borderId="0" xfId="0" applyNumberFormat="1" applyFont="1" applyFill="1" applyBorder="1" applyAlignment="1" applyProtection="1">
      <alignment horizontal="left" vertical="top"/>
      <protection hidden="1"/>
    </xf>
    <xf numFmtId="0" fontId="12" fillId="3" borderId="56" xfId="0" applyNumberFormat="1" applyFont="1" applyFill="1" applyBorder="1" applyAlignment="1" applyProtection="1">
      <alignment horizontal="center" vertical="top"/>
      <protection hidden="1"/>
    </xf>
    <xf numFmtId="0" fontId="12" fillId="3" borderId="39" xfId="0" applyNumberFormat="1" applyFont="1" applyFill="1" applyBorder="1" applyAlignment="1" applyProtection="1">
      <alignment horizontal="center" vertical="top"/>
      <protection hidden="1"/>
    </xf>
    <xf numFmtId="0" fontId="20" fillId="3" borderId="39" xfId="0" applyNumberFormat="1" applyFont="1" applyFill="1" applyBorder="1" applyAlignment="1" applyProtection="1">
      <alignment horizontal="center" vertical="top"/>
      <protection hidden="1"/>
    </xf>
    <xf numFmtId="0" fontId="20" fillId="0" borderId="20" xfId="0" applyNumberFormat="1" applyFont="1" applyFill="1" applyBorder="1" applyAlignment="1" applyProtection="1">
      <alignment vertical="top"/>
      <protection hidden="1"/>
    </xf>
    <xf numFmtId="0" fontId="20" fillId="3" borderId="57" xfId="0" applyNumberFormat="1" applyFont="1" applyFill="1" applyBorder="1" applyAlignment="1" applyProtection="1">
      <alignment horizontal="center" vertical="top"/>
      <protection hidden="1"/>
    </xf>
    <xf numFmtId="0" fontId="20" fillId="3" borderId="69" xfId="0" applyNumberFormat="1" applyFont="1" applyFill="1" applyBorder="1" applyAlignment="1" applyProtection="1">
      <alignment horizontal="center" vertical="top"/>
      <protection hidden="1"/>
    </xf>
    <xf numFmtId="0" fontId="20" fillId="0" borderId="31" xfId="0" applyNumberFormat="1" applyFont="1" applyFill="1" applyBorder="1" applyAlignment="1" applyProtection="1">
      <alignment vertical="top"/>
      <protection hidden="1"/>
    </xf>
    <xf numFmtId="0" fontId="20" fillId="3" borderId="66" xfId="0" applyNumberFormat="1" applyFont="1" applyFill="1" applyBorder="1" applyAlignment="1" applyProtection="1">
      <alignment horizontal="center" vertical="top"/>
      <protection hidden="1"/>
    </xf>
    <xf numFmtId="0" fontId="20" fillId="3" borderId="44" xfId="0" applyNumberFormat="1" applyFont="1" applyFill="1" applyBorder="1" applyAlignment="1" applyProtection="1">
      <alignment horizontal="center" vertical="top"/>
      <protection hidden="1"/>
    </xf>
    <xf numFmtId="0" fontId="20" fillId="3" borderId="44" xfId="0" applyNumberFormat="1" applyFont="1" applyFill="1" applyBorder="1" applyAlignment="1" applyProtection="1">
      <alignment horizontal="center" vertical="top" wrapText="1"/>
      <protection hidden="1"/>
    </xf>
    <xf numFmtId="3" fontId="20" fillId="0" borderId="18" xfId="0" applyNumberFormat="1" applyFont="1" applyFill="1" applyBorder="1" applyAlignment="1" applyProtection="1">
      <alignment horizontal="center" vertical="top"/>
      <protection hidden="1"/>
    </xf>
    <xf numFmtId="0" fontId="20" fillId="0" borderId="17" xfId="0" applyNumberFormat="1" applyFont="1" applyFill="1" applyBorder="1" applyAlignment="1" applyProtection="1">
      <alignment vertical="top"/>
      <protection hidden="1"/>
    </xf>
    <xf numFmtId="0" fontId="20" fillId="2" borderId="73" xfId="0" applyNumberFormat="1" applyFont="1" applyFill="1" applyBorder="1" applyAlignment="1" applyProtection="1">
      <alignment horizontal="center" vertical="center"/>
      <protection hidden="1"/>
    </xf>
    <xf numFmtId="0" fontId="12" fillId="2" borderId="39" xfId="0" applyNumberFormat="1" applyFont="1" applyFill="1" applyBorder="1" applyAlignment="1" applyProtection="1">
      <alignment horizontal="center" vertical="top" wrapText="1"/>
      <protection hidden="1"/>
    </xf>
    <xf numFmtId="0" fontId="12" fillId="3" borderId="69" xfId="0" applyNumberFormat="1" applyFont="1" applyFill="1" applyBorder="1" applyAlignment="1" applyProtection="1">
      <alignment horizontal="center" vertical="top"/>
      <protection hidden="1"/>
    </xf>
    <xf numFmtId="0" fontId="20" fillId="2" borderId="70" xfId="0" applyNumberFormat="1" applyFont="1" applyFill="1" applyBorder="1" applyAlignment="1" applyProtection="1">
      <alignment horizontal="center" vertical="center"/>
      <protection hidden="1"/>
    </xf>
    <xf numFmtId="0" fontId="20" fillId="2" borderId="69" xfId="0" applyNumberFormat="1" applyFont="1" applyFill="1" applyBorder="1" applyAlignment="1" applyProtection="1">
      <alignment horizontal="center" wrapText="1"/>
      <protection hidden="1"/>
    </xf>
    <xf numFmtId="0" fontId="20" fillId="2" borderId="69" xfId="0" applyNumberFormat="1" applyFont="1" applyFill="1" applyBorder="1" applyAlignment="1" applyProtection="1">
      <alignment horizontal="center" vertical="top" wrapText="1"/>
      <protection hidden="1"/>
    </xf>
    <xf numFmtId="0" fontId="12" fillId="3" borderId="66" xfId="0" applyNumberFormat="1" applyFont="1" applyFill="1" applyBorder="1" applyAlignment="1" applyProtection="1">
      <alignment horizontal="center" vertical="top"/>
      <protection hidden="1"/>
    </xf>
    <xf numFmtId="0" fontId="12" fillId="3" borderId="44" xfId="0" applyNumberFormat="1" applyFont="1" applyFill="1" applyBorder="1" applyAlignment="1" applyProtection="1">
      <alignment horizontal="center" vertical="top"/>
      <protection hidden="1"/>
    </xf>
    <xf numFmtId="0" fontId="20" fillId="2" borderId="80" xfId="0" applyNumberFormat="1" applyFont="1" applyFill="1" applyBorder="1" applyAlignment="1" applyProtection="1">
      <alignment horizontal="center" vertical="center"/>
      <protection hidden="1"/>
    </xf>
    <xf numFmtId="0" fontId="20" fillId="2" borderId="44" xfId="0" applyNumberFormat="1" applyFont="1" applyFill="1" applyBorder="1" applyAlignment="1" applyProtection="1">
      <alignment horizontal="center" wrapText="1"/>
      <protection hidden="1"/>
    </xf>
    <xf numFmtId="0" fontId="12" fillId="2" borderId="39" xfId="0" applyNumberFormat="1" applyFont="1" applyFill="1" applyBorder="1" applyAlignment="1" applyProtection="1">
      <alignment horizontal="center" vertical="top"/>
      <protection hidden="1"/>
    </xf>
    <xf numFmtId="0" fontId="12" fillId="3" borderId="57" xfId="0" applyNumberFormat="1" applyFont="1" applyFill="1" applyBorder="1" applyAlignment="1" applyProtection="1">
      <alignment horizontal="center" vertical="top"/>
      <protection hidden="1"/>
    </xf>
    <xf numFmtId="0" fontId="12" fillId="2" borderId="69" xfId="0" applyNumberFormat="1" applyFont="1" applyFill="1" applyBorder="1" applyAlignment="1" applyProtection="1">
      <alignment horizontal="center" vertical="top"/>
      <protection hidden="1"/>
    </xf>
    <xf numFmtId="0" fontId="20" fillId="0" borderId="31" xfId="0" applyNumberFormat="1" applyFont="1" applyFill="1" applyBorder="1" applyAlignment="1" applyProtection="1">
      <alignment horizontal="left" vertical="top"/>
      <protection hidden="1"/>
    </xf>
    <xf numFmtId="0" fontId="20" fillId="2" borderId="69" xfId="0" applyNumberFormat="1" applyFont="1" applyFill="1" applyBorder="1" applyAlignment="1" applyProtection="1">
      <alignment horizontal="center"/>
      <protection hidden="1"/>
    </xf>
    <xf numFmtId="3" fontId="20" fillId="0" borderId="79" xfId="0" applyNumberFormat="1" applyFont="1" applyFill="1" applyBorder="1" applyAlignment="1" applyProtection="1">
      <alignment horizontal="center" vertical="top"/>
      <protection hidden="1"/>
    </xf>
    <xf numFmtId="0" fontId="12" fillId="2" borderId="69" xfId="0" applyNumberFormat="1" applyFont="1" applyFill="1" applyBorder="1" applyAlignment="1" applyProtection="1">
      <alignment horizontal="center" vertical="top" wrapText="1"/>
      <protection hidden="1"/>
    </xf>
    <xf numFmtId="0" fontId="12" fillId="2" borderId="69" xfId="0" applyNumberFormat="1" applyFont="1" applyFill="1" applyBorder="1" applyAlignment="1" applyProtection="1">
      <alignment horizontal="center" wrapText="1"/>
      <protection hidden="1"/>
    </xf>
    <xf numFmtId="0" fontId="20" fillId="0" borderId="17" xfId="0" applyNumberFormat="1" applyFont="1" applyFill="1" applyBorder="1" applyAlignment="1" applyProtection="1">
      <alignment horizontal="left" vertical="top"/>
      <protection hidden="1"/>
    </xf>
    <xf numFmtId="3" fontId="20" fillId="0" borderId="10" xfId="0" applyNumberFormat="1" applyFont="1" applyFill="1" applyBorder="1" applyAlignment="1" applyProtection="1">
      <alignment horizontal="center" vertical="top"/>
      <protection hidden="1"/>
    </xf>
    <xf numFmtId="0" fontId="20" fillId="0" borderId="42" xfId="0" applyNumberFormat="1" applyFont="1" applyFill="1" applyBorder="1" applyAlignment="1" applyProtection="1">
      <alignment horizontal="left" vertical="top"/>
      <protection hidden="1"/>
    </xf>
    <xf numFmtId="0" fontId="12" fillId="3" borderId="67" xfId="0" applyNumberFormat="1" applyFont="1" applyFill="1" applyBorder="1" applyAlignment="1" applyProtection="1">
      <alignment horizontal="center" vertical="top"/>
      <protection hidden="1"/>
    </xf>
    <xf numFmtId="0" fontId="12" fillId="3" borderId="10" xfId="0" applyNumberFormat="1" applyFont="1" applyFill="1" applyBorder="1" applyAlignment="1" applyProtection="1">
      <alignment horizontal="center" vertical="top"/>
      <protection hidden="1"/>
    </xf>
    <xf numFmtId="0" fontId="20" fillId="2" borderId="55" xfId="0" applyNumberFormat="1" applyFont="1" applyFill="1" applyBorder="1" applyAlignment="1" applyProtection="1">
      <alignment horizontal="center" vertical="center"/>
      <protection hidden="1"/>
    </xf>
    <xf numFmtId="0" fontId="12" fillId="2" borderId="10" xfId="0" applyNumberFormat="1" applyFont="1" applyFill="1" applyBorder="1" applyAlignment="1" applyProtection="1">
      <alignment horizontal="center" vertical="top" wrapText="1"/>
      <protection hidden="1"/>
    </xf>
    <xf numFmtId="0" fontId="20" fillId="2" borderId="73" xfId="0" applyNumberFormat="1" applyFont="1" applyFill="1" applyBorder="1" applyAlignment="1" applyProtection="1">
      <alignment horizontal="center" vertical="center" wrapText="1"/>
      <protection hidden="1"/>
    </xf>
    <xf numFmtId="0" fontId="20" fillId="2" borderId="39" xfId="0" applyNumberFormat="1" applyFont="1" applyFill="1" applyBorder="1" applyAlignment="1" applyProtection="1">
      <alignment horizontal="center" vertical="top" wrapText="1"/>
      <protection hidden="1"/>
    </xf>
    <xf numFmtId="0" fontId="20" fillId="0" borderId="20" xfId="0" applyNumberFormat="1" applyFont="1" applyFill="1" applyBorder="1" applyAlignment="1" applyProtection="1">
      <alignment horizontal="left" vertical="top"/>
      <protection hidden="1"/>
    </xf>
    <xf numFmtId="0" fontId="20" fillId="2" borderId="7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31" xfId="0" applyNumberFormat="1" applyFont="1" applyFill="1" applyBorder="1" applyAlignment="1" applyProtection="1">
      <alignment horizontal="left" vertical="top" wrapText="1"/>
      <protection hidden="1"/>
    </xf>
    <xf numFmtId="0" fontId="20" fillId="2" borderId="57" xfId="0" applyNumberFormat="1" applyFont="1" applyFill="1" applyBorder="1" applyAlignment="1" applyProtection="1">
      <alignment horizontal="center" vertical="center" wrapText="1"/>
      <protection hidden="1"/>
    </xf>
    <xf numFmtId="0" fontId="20" fillId="2" borderId="8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7" xfId="0" applyNumberFormat="1" applyFont="1" applyFill="1" applyBorder="1" applyAlignment="1" applyProtection="1">
      <alignment horizontal="left" vertical="top" wrapText="1"/>
      <protection hidden="1"/>
    </xf>
    <xf numFmtId="0" fontId="20" fillId="3" borderId="56" xfId="0" applyNumberFormat="1" applyFont="1" applyFill="1" applyBorder="1" applyAlignment="1" applyProtection="1">
      <alignment horizontal="center" vertical="top"/>
      <protection hidden="1"/>
    </xf>
    <xf numFmtId="0" fontId="20" fillId="3" borderId="73" xfId="0" applyNumberFormat="1" applyFont="1" applyFill="1" applyBorder="1" applyAlignment="1" applyProtection="1">
      <alignment horizontal="center" vertical="top"/>
      <protection hidden="1"/>
    </xf>
    <xf numFmtId="0" fontId="20" fillId="2" borderId="39" xfId="0" applyNumberFormat="1" applyFont="1" applyFill="1" applyBorder="1" applyAlignment="1" applyProtection="1">
      <alignment horizontal="center" vertical="center"/>
      <protection hidden="1"/>
    </xf>
    <xf numFmtId="0" fontId="20" fillId="2" borderId="39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79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70" xfId="0" applyNumberFormat="1" applyFont="1" applyFill="1" applyBorder="1" applyAlignment="1" applyProtection="1">
      <alignment horizontal="center" vertical="top"/>
      <protection hidden="1"/>
    </xf>
    <xf numFmtId="0" fontId="20" fillId="2" borderId="69" xfId="0" applyNumberFormat="1" applyFont="1" applyFill="1" applyBorder="1" applyAlignment="1" applyProtection="1">
      <alignment horizontal="center" vertical="center"/>
      <protection hidden="1"/>
    </xf>
    <xf numFmtId="0" fontId="20" fillId="2" borderId="69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69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76" xfId="0" applyNumberFormat="1" applyFont="1" applyFill="1" applyBorder="1" applyAlignment="1" applyProtection="1">
      <alignment horizontal="center" vertical="top"/>
      <protection hidden="1"/>
    </xf>
    <xf numFmtId="0" fontId="1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49" xfId="0" applyNumberFormat="1" applyFont="1" applyFill="1" applyBorder="1" applyAlignment="1" applyProtection="1">
      <alignment horizontal="center" vertical="top"/>
      <protection hidden="1"/>
    </xf>
    <xf numFmtId="0" fontId="12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65" xfId="0" applyNumberFormat="1" applyFont="1" applyFill="1" applyBorder="1" applyAlignment="1" applyProtection="1">
      <alignment horizontal="center" vertical="top"/>
      <protection hidden="1"/>
    </xf>
    <xf numFmtId="0" fontId="20" fillId="3" borderId="80" xfId="0" applyNumberFormat="1" applyFont="1" applyFill="1" applyBorder="1" applyAlignment="1" applyProtection="1">
      <alignment horizontal="center" vertical="top"/>
      <protection hidden="1"/>
    </xf>
    <xf numFmtId="0" fontId="20" fillId="2" borderId="44" xfId="0" applyNumberFormat="1" applyFont="1" applyFill="1" applyBorder="1" applyAlignment="1" applyProtection="1">
      <alignment horizontal="center" vertical="center"/>
      <protection hidden="1"/>
    </xf>
    <xf numFmtId="0" fontId="20" fillId="2" borderId="44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21" fillId="9" borderId="53" xfId="0" applyNumberFormat="1" applyFont="1" applyFill="1" applyBorder="1" applyAlignment="1" applyProtection="1">
      <alignment horizontal="center" vertical="top"/>
      <protection hidden="1"/>
    </xf>
    <xf numFmtId="0" fontId="21" fillId="9" borderId="45" xfId="0" applyNumberFormat="1" applyFont="1" applyFill="1" applyBorder="1" applyAlignment="1" applyProtection="1">
      <alignment horizontal="center" vertical="top"/>
      <protection hidden="1"/>
    </xf>
    <xf numFmtId="0" fontId="0" fillId="3" borderId="0" xfId="0" applyFill="1" applyAlignment="1" applyProtection="1">
      <alignment vertical="center"/>
      <protection hidden="1"/>
    </xf>
    <xf numFmtId="3" fontId="20" fillId="0" borderId="20" xfId="0" applyNumberFormat="1" applyFont="1" applyFill="1" applyBorder="1" applyAlignment="1" applyProtection="1">
      <alignment horizontal="center" vertical="center"/>
      <protection hidden="1"/>
    </xf>
    <xf numFmtId="2" fontId="12" fillId="0" borderId="31" xfId="0" applyNumberFormat="1" applyFont="1" applyFill="1" applyBorder="1" applyAlignment="1" applyProtection="1">
      <alignment horizontal="center" vertical="center"/>
      <protection hidden="1"/>
    </xf>
    <xf numFmtId="0" fontId="12" fillId="0" borderId="58" xfId="0" applyNumberFormat="1" applyFont="1" applyFill="1" applyBorder="1" applyAlignment="1" applyProtection="1">
      <alignment horizontal="center" vertical="top"/>
      <protection hidden="1"/>
    </xf>
    <xf numFmtId="0" fontId="12" fillId="0" borderId="54" xfId="0" applyNumberFormat="1" applyFont="1" applyFill="1" applyBorder="1" applyAlignment="1" applyProtection="1">
      <alignment horizontal="left" vertical="top"/>
      <protection hidden="1"/>
    </xf>
    <xf numFmtId="2" fontId="12" fillId="0" borderId="42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vertical="top"/>
      <protection hidden="1"/>
    </xf>
    <xf numFmtId="0" fontId="20" fillId="3" borderId="0" xfId="0" applyNumberFormat="1" applyFont="1" applyFill="1" applyBorder="1" applyAlignment="1" applyProtection="1">
      <alignment vertical="top"/>
      <protection hidden="1"/>
    </xf>
    <xf numFmtId="0" fontId="21" fillId="9" borderId="19" xfId="0" applyNumberFormat="1" applyFont="1" applyFill="1" applyBorder="1" applyAlignment="1" applyProtection="1">
      <alignment horizontal="center" vertical="center"/>
      <protection hidden="1"/>
    </xf>
    <xf numFmtId="0" fontId="21" fillId="9" borderId="17" xfId="0" applyNumberFormat="1" applyFont="1" applyFill="1" applyBorder="1" applyAlignment="1" applyProtection="1">
      <alignment horizontal="center" vertical="center"/>
      <protection hidden="1"/>
    </xf>
    <xf numFmtId="0" fontId="21" fillId="9" borderId="14" xfId="0" applyNumberFormat="1" applyFont="1" applyFill="1" applyBorder="1" applyAlignment="1" applyProtection="1">
      <alignment horizontal="center" vertical="top"/>
      <protection hidden="1"/>
    </xf>
    <xf numFmtId="0" fontId="21" fillId="9" borderId="13" xfId="0" applyNumberFormat="1" applyFont="1" applyFill="1" applyBorder="1" applyAlignment="1" applyProtection="1">
      <alignment horizontal="left" vertical="center"/>
      <protection hidden="1"/>
    </xf>
    <xf numFmtId="170" fontId="12" fillId="0" borderId="76" xfId="0" applyNumberFormat="1" applyFont="1" applyFill="1" applyBorder="1" applyAlignment="1" applyProtection="1">
      <alignment horizontal="center" vertical="top"/>
      <protection hidden="1"/>
    </xf>
    <xf numFmtId="170" fontId="12" fillId="0" borderId="69" xfId="0" applyNumberFormat="1" applyFont="1" applyFill="1" applyBorder="1" applyAlignment="1" applyProtection="1">
      <alignment horizontal="center" vertical="top"/>
      <protection hidden="1"/>
    </xf>
    <xf numFmtId="170" fontId="12" fillId="0" borderId="54" xfId="0" applyNumberFormat="1" applyFont="1" applyFill="1" applyBorder="1" applyAlignment="1" applyProtection="1">
      <alignment horizontal="center" vertical="center"/>
      <protection hidden="1"/>
    </xf>
    <xf numFmtId="170" fontId="12" fillId="0" borderId="42" xfId="0" applyNumberFormat="1" applyFont="1" applyFill="1" applyBorder="1" applyAlignment="1" applyProtection="1">
      <alignment horizontal="center" vertical="center"/>
      <protection hidden="1"/>
    </xf>
    <xf numFmtId="0" fontId="12" fillId="3" borderId="0" xfId="0" applyNumberFormat="1" applyFont="1" applyFill="1" applyBorder="1" applyAlignment="1" applyProtection="1">
      <alignment vertical="center"/>
      <protection hidden="1"/>
    </xf>
    <xf numFmtId="170" fontId="12" fillId="0" borderId="54" xfId="0" applyNumberFormat="1" applyFont="1" applyFill="1" applyBorder="1" applyAlignment="1" applyProtection="1">
      <alignment horizontal="center" vertical="top"/>
      <protection hidden="1"/>
    </xf>
    <xf numFmtId="0" fontId="21" fillId="11" borderId="77" xfId="0" applyNumberFormat="1" applyFont="1" applyFill="1" applyBorder="1" applyAlignment="1" applyProtection="1">
      <alignment horizontal="center" vertical="top"/>
      <protection hidden="1"/>
    </xf>
    <xf numFmtId="0" fontId="21" fillId="11" borderId="78" xfId="0" applyNumberFormat="1" applyFont="1" applyFill="1" applyBorder="1" applyAlignment="1" applyProtection="1">
      <alignment horizontal="center" vertical="top"/>
      <protection hidden="1"/>
    </xf>
    <xf numFmtId="0" fontId="21" fillId="11" borderId="81" xfId="0" applyNumberFormat="1" applyFont="1" applyFill="1" applyBorder="1" applyAlignment="1" applyProtection="1">
      <alignment horizontal="center" vertical="top"/>
      <protection hidden="1"/>
    </xf>
    <xf numFmtId="0" fontId="21" fillId="9" borderId="77" xfId="0" applyNumberFormat="1" applyFont="1" applyFill="1" applyBorder="1" applyAlignment="1" applyProtection="1">
      <alignment horizontal="center" vertical="top"/>
      <protection hidden="1"/>
    </xf>
    <xf numFmtId="0" fontId="21" fillId="9" borderId="78" xfId="0" applyNumberFormat="1" applyFont="1" applyFill="1" applyBorder="1" applyAlignment="1" applyProtection="1">
      <alignment horizontal="center" vertical="top"/>
      <protection hidden="1"/>
    </xf>
    <xf numFmtId="0" fontId="21" fillId="9" borderId="81" xfId="0" applyNumberFormat="1" applyFont="1" applyFill="1" applyBorder="1" applyAlignment="1" applyProtection="1">
      <alignment horizontal="center" vertical="center"/>
      <protection hidden="1"/>
    </xf>
    <xf numFmtId="0" fontId="21" fillId="9" borderId="74" xfId="0" applyNumberFormat="1" applyFont="1" applyFill="1" applyBorder="1" applyAlignment="1" applyProtection="1">
      <alignment horizontal="center" vertical="top"/>
      <protection hidden="1"/>
    </xf>
    <xf numFmtId="0" fontId="21" fillId="9" borderId="34" xfId="0" applyNumberFormat="1" applyFont="1" applyFill="1" applyBorder="1" applyAlignment="1" applyProtection="1">
      <alignment horizontal="left" vertical="top"/>
      <protection hidden="1"/>
    </xf>
    <xf numFmtId="0" fontId="12" fillId="4" borderId="0" xfId="0" applyNumberFormat="1" applyFont="1" applyFill="1" applyBorder="1" applyAlignment="1" applyProtection="1">
      <alignment horizontal="center" vertical="center"/>
      <protection hidden="1"/>
    </xf>
    <xf numFmtId="0" fontId="12" fillId="16" borderId="0" xfId="0" applyNumberFormat="1" applyFont="1" applyFill="1" applyBorder="1" applyAlignment="1" applyProtection="1">
      <alignment vertical="top"/>
      <protection hidden="1"/>
    </xf>
    <xf numFmtId="0" fontId="12" fillId="16" borderId="0" xfId="0" applyNumberFormat="1" applyFont="1" applyFill="1" applyBorder="1" applyAlignment="1" applyProtection="1">
      <alignment horizontal="center" vertical="top"/>
      <protection hidden="1"/>
    </xf>
    <xf numFmtId="0" fontId="1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NumberFormat="1" applyFont="1" applyFill="1" applyBorder="1" applyAlignment="1" applyProtection="1">
      <alignment vertical="center" wrapText="1"/>
      <protection hidden="1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3" borderId="0" xfId="0" applyNumberFormat="1" applyFont="1" applyFill="1" applyBorder="1" applyAlignment="1" applyProtection="1">
      <alignment horizontal="center" vertical="center" wrapText="1"/>
      <protection hidden="1"/>
    </xf>
    <xf numFmtId="3" fontId="20" fillId="2" borderId="56" xfId="0" applyNumberFormat="1" applyFont="1" applyFill="1" applyBorder="1" applyAlignment="1" applyProtection="1">
      <alignment horizontal="center" vertical="center"/>
      <protection hidden="1"/>
    </xf>
    <xf numFmtId="0" fontId="20" fillId="2" borderId="36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21" xfId="0" applyNumberFormat="1" applyFont="1" applyFill="1" applyBorder="1" applyAlignment="1" applyProtection="1">
      <alignment horizontal="left" vertical="center"/>
      <protection hidden="1"/>
    </xf>
    <xf numFmtId="3" fontId="20" fillId="2" borderId="21" xfId="0" applyNumberFormat="1" applyFont="1" applyFill="1" applyBorder="1" applyAlignment="1" applyProtection="1">
      <alignment horizontal="center" vertical="top"/>
      <protection hidden="1"/>
    </xf>
    <xf numFmtId="0" fontId="20" fillId="2" borderId="20" xfId="0" applyNumberFormat="1" applyFont="1" applyFill="1" applyBorder="1" applyAlignment="1" applyProtection="1">
      <alignment horizontal="left" vertical="top"/>
      <protection hidden="1"/>
    </xf>
    <xf numFmtId="3" fontId="20" fillId="2" borderId="57" xfId="0" applyNumberFormat="1" applyFont="1" applyFill="1" applyBorder="1" applyAlignment="1" applyProtection="1">
      <alignment horizontal="center" vertical="center"/>
      <protection hidden="1"/>
    </xf>
    <xf numFmtId="0" fontId="20" fillId="2" borderId="58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9" xfId="0" applyNumberFormat="1" applyFont="1" applyFill="1" applyBorder="1" applyAlignment="1" applyProtection="1">
      <alignment horizontal="left" vertical="center"/>
      <protection hidden="1"/>
    </xf>
    <xf numFmtId="3" fontId="20" fillId="2" borderId="9" xfId="0" applyNumberFormat="1" applyFont="1" applyFill="1" applyBorder="1" applyAlignment="1" applyProtection="1">
      <alignment horizontal="center" vertical="top"/>
      <protection hidden="1"/>
    </xf>
    <xf numFmtId="0" fontId="20" fillId="2" borderId="31" xfId="0" applyNumberFormat="1" applyFont="1" applyFill="1" applyBorder="1" applyAlignment="1" applyProtection="1">
      <alignment horizontal="left" vertical="top"/>
      <protection hidden="1"/>
    </xf>
    <xf numFmtId="3" fontId="20" fillId="2" borderId="66" xfId="0" applyNumberFormat="1" applyFont="1" applyFill="1" applyBorder="1" applyAlignment="1" applyProtection="1">
      <alignment horizontal="center" vertical="top"/>
      <protection hidden="1"/>
    </xf>
    <xf numFmtId="0" fontId="20" fillId="2" borderId="82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0" xfId="0" applyNumberFormat="1" applyFont="1" applyFill="1" applyBorder="1" applyAlignment="1" applyProtection="1">
      <alignment horizontal="left" vertical="center"/>
      <protection hidden="1"/>
    </xf>
    <xf numFmtId="3" fontId="20" fillId="2" borderId="10" xfId="0" applyNumberFormat="1" applyFont="1" applyFill="1" applyBorder="1" applyAlignment="1" applyProtection="1">
      <alignment horizontal="center" vertical="top"/>
      <protection hidden="1"/>
    </xf>
    <xf numFmtId="0" fontId="20" fillId="2" borderId="42" xfId="0" applyNumberFormat="1" applyFont="1" applyFill="1" applyBorder="1" applyAlignment="1" applyProtection="1">
      <alignment horizontal="left" vertical="top"/>
      <protection hidden="1"/>
    </xf>
    <xf numFmtId="3" fontId="20" fillId="2" borderId="57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58" xfId="0" applyNumberFormat="1" applyFont="1" applyFill="1" applyBorder="1" applyAlignment="1" applyProtection="1">
      <alignment horizontal="center" vertical="center" wrapText="1"/>
      <protection hidden="1"/>
    </xf>
    <xf numFmtId="3" fontId="20" fillId="2" borderId="66" xfId="0" applyNumberFormat="1" applyFont="1" applyFill="1" applyBorder="1" applyAlignment="1" applyProtection="1">
      <alignment horizontal="center" vertical="center" wrapText="1"/>
      <protection hidden="1"/>
    </xf>
    <xf numFmtId="3" fontId="20" fillId="2" borderId="56" xfId="0" applyNumberFormat="1" applyFont="1" applyFill="1" applyBorder="1" applyAlignment="1" applyProtection="1">
      <alignment vertical="top"/>
      <protection hidden="1"/>
    </xf>
    <xf numFmtId="3" fontId="20" fillId="2" borderId="57" xfId="0" applyNumberFormat="1" applyFont="1" applyFill="1" applyBorder="1" applyAlignment="1" applyProtection="1">
      <alignment vertical="top"/>
      <protection hidden="1"/>
    </xf>
    <xf numFmtId="0" fontId="12" fillId="0" borderId="31" xfId="0" applyNumberFormat="1" applyFont="1" applyFill="1" applyBorder="1" applyAlignment="1" applyProtection="1">
      <alignment vertical="top" wrapText="1"/>
      <protection hidden="1"/>
    </xf>
    <xf numFmtId="0" fontId="20" fillId="0" borderId="42" xfId="0" applyNumberFormat="1" applyFont="1" applyFill="1" applyBorder="1" applyAlignment="1" applyProtection="1">
      <alignment vertical="top" wrapText="1"/>
      <protection hidden="1"/>
    </xf>
    <xf numFmtId="3" fontId="20" fillId="2" borderId="67" xfId="0" applyNumberFormat="1" applyFont="1" applyFill="1" applyBorder="1" applyAlignment="1" applyProtection="1">
      <alignment vertical="top"/>
      <protection hidden="1"/>
    </xf>
    <xf numFmtId="3" fontId="20" fillId="3" borderId="56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36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79" xfId="0" applyNumberFormat="1" applyFont="1" applyFill="1" applyBorder="1" applyAlignment="1" applyProtection="1">
      <alignment horizontal="left" vertical="center"/>
      <protection hidden="1"/>
    </xf>
    <xf numFmtId="0" fontId="20" fillId="0" borderId="41" xfId="0" applyNumberFormat="1" applyFont="1" applyFill="1" applyBorder="1" applyAlignment="1" applyProtection="1">
      <alignment horizontal="left" vertical="top"/>
      <protection hidden="1"/>
    </xf>
    <xf numFmtId="3" fontId="20" fillId="3" borderId="57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5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9" xfId="0" applyNumberFormat="1" applyFont="1" applyFill="1" applyBorder="1" applyAlignment="1" applyProtection="1">
      <alignment horizontal="left" vertical="center"/>
      <protection hidden="1"/>
    </xf>
    <xf numFmtId="0" fontId="12" fillId="3" borderId="5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" xfId="0" applyNumberFormat="1" applyFont="1" applyFill="1" applyBorder="1" applyAlignment="1" applyProtection="1">
      <alignment horizontal="left" vertical="center"/>
      <protection hidden="1"/>
    </xf>
    <xf numFmtId="0" fontId="21" fillId="9" borderId="53" xfId="0" applyNumberFormat="1" applyFont="1" applyFill="1" applyBorder="1" applyAlignment="1" applyProtection="1">
      <alignment horizontal="center" vertical="top" wrapText="1"/>
      <protection hidden="1"/>
    </xf>
    <xf numFmtId="0" fontId="21" fillId="9" borderId="45" xfId="0" applyNumberFormat="1" applyFont="1" applyFill="1" applyBorder="1" applyAlignment="1" applyProtection="1">
      <alignment horizontal="center" vertical="top" wrapText="1"/>
      <protection hidden="1"/>
    </xf>
    <xf numFmtId="0" fontId="20" fillId="3" borderId="16" xfId="0" applyNumberFormat="1" applyFont="1" applyFill="1" applyBorder="1" applyAlignment="1" applyProtection="1">
      <alignment vertical="top"/>
      <protection hidden="1"/>
    </xf>
    <xf numFmtId="0" fontId="20" fillId="3" borderId="16" xfId="0" applyNumberFormat="1" applyFont="1" applyFill="1" applyBorder="1" applyAlignment="1" applyProtection="1">
      <alignment horizontal="center" vertical="center"/>
      <protection hidden="1"/>
    </xf>
    <xf numFmtId="0" fontId="12" fillId="0" borderId="9" xfId="0" applyNumberFormat="1" applyFont="1" applyFill="1" applyBorder="1" applyAlignment="1" applyProtection="1">
      <alignment vertical="top" wrapText="1"/>
      <protection hidden="1"/>
    </xf>
    <xf numFmtId="0" fontId="12" fillId="0" borderId="10" xfId="0" applyNumberFormat="1" applyFont="1" applyFill="1" applyBorder="1" applyAlignment="1" applyProtection="1">
      <alignment vertical="top" wrapText="1"/>
      <protection hidden="1"/>
    </xf>
    <xf numFmtId="0" fontId="21" fillId="9" borderId="35" xfId="0" applyNumberFormat="1" applyFont="1" applyFill="1" applyBorder="1" applyAlignment="1" applyProtection="1">
      <alignment horizontal="center" vertical="top"/>
      <protection hidden="1"/>
    </xf>
    <xf numFmtId="0" fontId="21" fillId="9" borderId="81" xfId="0" applyNumberFormat="1" applyFont="1" applyFill="1" applyBorder="1" applyAlignment="1" applyProtection="1">
      <alignment horizontal="center" vertical="top"/>
      <protection hidden="1"/>
    </xf>
    <xf numFmtId="0" fontId="21" fillId="9" borderId="74" xfId="0" applyNumberFormat="1" applyFont="1" applyFill="1" applyBorder="1" applyAlignment="1" applyProtection="1">
      <alignment vertical="top"/>
      <protection hidden="1"/>
    </xf>
    <xf numFmtId="0" fontId="21" fillId="9" borderId="75" xfId="0" applyNumberFormat="1" applyFont="1" applyFill="1" applyBorder="1" applyAlignment="1" applyProtection="1">
      <alignment horizontal="center" vertical="top"/>
      <protection hidden="1"/>
    </xf>
    <xf numFmtId="0" fontId="0" fillId="3" borderId="16" xfId="0" applyFill="1" applyBorder="1" applyProtection="1">
      <protection hidden="1"/>
    </xf>
    <xf numFmtId="0" fontId="12" fillId="8" borderId="0" xfId="0" applyNumberFormat="1" applyFont="1" applyFill="1" applyBorder="1" applyAlignment="1" applyProtection="1">
      <alignment horizontal="center" vertical="top"/>
      <protection hidden="1"/>
    </xf>
    <xf numFmtId="0" fontId="12" fillId="0" borderId="0" xfId="0" applyNumberFormat="1" applyFont="1" applyFill="1" applyBorder="1" applyAlignment="1" applyProtection="1">
      <alignment horizontal="left" vertical="top"/>
      <protection hidden="1"/>
    </xf>
    <xf numFmtId="0" fontId="20" fillId="0" borderId="79" xfId="0" applyNumberFormat="1" applyFont="1" applyFill="1" applyBorder="1" applyAlignment="1" applyProtection="1">
      <alignment horizontal="left" vertical="top"/>
      <protection hidden="1"/>
    </xf>
    <xf numFmtId="0" fontId="21" fillId="9" borderId="79" xfId="0" applyNumberFormat="1" applyFont="1" applyFill="1" applyBorder="1" applyAlignment="1" applyProtection="1">
      <alignment horizontal="center" vertical="top"/>
      <protection hidden="1"/>
    </xf>
    <xf numFmtId="0" fontId="21" fillId="9" borderId="14" xfId="0" applyNumberFormat="1" applyFont="1" applyFill="1" applyBorder="1" applyAlignment="1" applyProtection="1">
      <alignment vertical="top"/>
      <protection hidden="1"/>
    </xf>
    <xf numFmtId="0" fontId="12" fillId="4" borderId="0" xfId="0" applyNumberFormat="1" applyFont="1" applyFill="1" applyBorder="1" applyAlignment="1" applyProtection="1">
      <alignment horizontal="left" vertical="top"/>
      <protection hidden="1"/>
    </xf>
    <xf numFmtId="0" fontId="12" fillId="8" borderId="0" xfId="0" applyNumberFormat="1" applyFont="1" applyFill="1" applyBorder="1" applyAlignment="1" applyProtection="1">
      <alignment vertical="top"/>
      <protection hidden="1"/>
    </xf>
    <xf numFmtId="0" fontId="12" fillId="3" borderId="0" xfId="0" applyNumberFormat="1" applyFont="1" applyFill="1" applyBorder="1" applyAlignment="1" applyProtection="1">
      <alignment vertical="top" wrapText="1"/>
      <protection hidden="1"/>
    </xf>
    <xf numFmtId="0" fontId="12" fillId="0" borderId="0" xfId="0" applyNumberFormat="1" applyFont="1" applyFill="1" applyBorder="1" applyAlignment="1" applyProtection="1">
      <alignment vertical="top" wrapText="1"/>
      <protection hidden="1"/>
    </xf>
    <xf numFmtId="0" fontId="20" fillId="0" borderId="20" xfId="0" applyNumberFormat="1" applyFont="1" applyFill="1" applyBorder="1" applyAlignment="1" applyProtection="1">
      <alignment horizontal="center" vertical="center" wrapText="1"/>
    </xf>
    <xf numFmtId="0" fontId="20" fillId="0" borderId="31" xfId="0" applyNumberFormat="1" applyFont="1" applyFill="1" applyBorder="1" applyAlignment="1" applyProtection="1">
      <alignment horizontal="center" vertical="center" wrapText="1"/>
    </xf>
    <xf numFmtId="0" fontId="20" fillId="0" borderId="31" xfId="0" applyNumberFormat="1" applyFont="1" applyFill="1" applyBorder="1" applyAlignment="1" applyProtection="1">
      <alignment horizontal="center" vertical="top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1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4" borderId="0" xfId="0" applyNumberFormat="1" applyFont="1" applyFill="1" applyBorder="1" applyAlignment="1" applyProtection="1">
      <alignment vertical="top" wrapText="1"/>
      <protection hidden="1"/>
    </xf>
    <xf numFmtId="0" fontId="12" fillId="4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3" borderId="0" xfId="0" applyNumberFormat="1" applyFont="1" applyFill="1" applyBorder="1" applyAlignment="1" applyProtection="1">
      <alignment horizontal="center" vertical="top" wrapText="1"/>
      <protection hidden="1"/>
    </xf>
    <xf numFmtId="172" fontId="20" fillId="3" borderId="22" xfId="0" applyNumberFormat="1" applyFont="1" applyFill="1" applyBorder="1" applyAlignment="1" applyProtection="1">
      <alignment horizontal="center" vertical="top"/>
      <protection hidden="1"/>
    </xf>
    <xf numFmtId="0" fontId="12" fillId="3" borderId="21" xfId="0" applyNumberFormat="1" applyFont="1" applyFill="1" applyBorder="1" applyAlignment="1" applyProtection="1">
      <alignment horizontal="left" vertical="center" wrapText="1"/>
      <protection hidden="1"/>
    </xf>
    <xf numFmtId="0" fontId="12" fillId="3" borderId="20" xfId="0" applyNumberFormat="1" applyFont="1" applyFill="1" applyBorder="1" applyAlignment="1" applyProtection="1">
      <alignment horizontal="left" vertical="center" wrapText="1"/>
      <protection hidden="1"/>
    </xf>
    <xf numFmtId="172" fontId="20" fillId="3" borderId="46" xfId="0" applyNumberFormat="1" applyFont="1" applyFill="1" applyBorder="1" applyAlignment="1" applyProtection="1">
      <alignment horizontal="center" vertical="top"/>
      <protection hidden="1"/>
    </xf>
    <xf numFmtId="0" fontId="12" fillId="3" borderId="9" xfId="0" applyNumberFormat="1" applyFont="1" applyFill="1" applyBorder="1" applyAlignment="1" applyProtection="1">
      <alignment horizontal="left" vertical="center" wrapText="1"/>
      <protection hidden="1"/>
    </xf>
    <xf numFmtId="0" fontId="12" fillId="3" borderId="31" xfId="0" applyNumberFormat="1" applyFont="1" applyFill="1" applyBorder="1" applyAlignment="1" applyProtection="1">
      <alignment horizontal="left" vertical="center" wrapText="1"/>
      <protection hidden="1"/>
    </xf>
    <xf numFmtId="172" fontId="20" fillId="3" borderId="49" xfId="0" applyNumberFormat="1" applyFont="1" applyFill="1" applyBorder="1" applyAlignment="1" applyProtection="1">
      <alignment horizontal="center" vertical="top"/>
      <protection hidden="1"/>
    </xf>
    <xf numFmtId="0" fontId="12" fillId="3" borderId="72" xfId="0" applyNumberFormat="1" applyFont="1" applyFill="1" applyBorder="1" applyAlignment="1" applyProtection="1">
      <alignment horizontal="left" vertical="center" wrapText="1"/>
      <protection hidden="1"/>
    </xf>
    <xf numFmtId="172" fontId="20" fillId="3" borderId="67" xfId="0" applyNumberFormat="1" applyFont="1" applyFill="1" applyBorder="1" applyAlignment="1" applyProtection="1">
      <alignment horizontal="center" vertical="top"/>
      <protection hidden="1"/>
    </xf>
    <xf numFmtId="0" fontId="20" fillId="3" borderId="31" xfId="0" applyNumberFormat="1" applyFont="1" applyFill="1" applyBorder="1" applyAlignment="1" applyProtection="1">
      <alignment horizontal="left" vertical="center" wrapText="1"/>
      <protection hidden="1"/>
    </xf>
    <xf numFmtId="0" fontId="12" fillId="3" borderId="46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47" xfId="0" applyNumberFormat="1" applyFont="1" applyFill="1" applyBorder="1" applyAlignment="1" applyProtection="1">
      <alignment horizontal="left" vertical="center" wrapText="1"/>
      <protection hidden="1"/>
    </xf>
    <xf numFmtId="0" fontId="20" fillId="10" borderId="19" xfId="0" applyNumberFormat="1" applyFont="1" applyFill="1" applyBorder="1" applyAlignment="1" applyProtection="1">
      <alignment horizontal="center" vertical="center" wrapText="1"/>
      <protection hidden="1"/>
    </xf>
    <xf numFmtId="170" fontId="12" fillId="0" borderId="18" xfId="0" applyNumberFormat="1" applyFont="1" applyFill="1" applyBorder="1" applyAlignment="1" applyProtection="1">
      <alignment horizontal="center" vertical="top"/>
      <protection hidden="1"/>
    </xf>
    <xf numFmtId="170" fontId="12" fillId="0" borderId="17" xfId="0" applyNumberFormat="1" applyFont="1" applyFill="1" applyBorder="1" applyAlignment="1" applyProtection="1">
      <alignment horizontal="center" vertical="top"/>
      <protection hidden="1"/>
    </xf>
    <xf numFmtId="0" fontId="21" fillId="9" borderId="65" xfId="0" applyNumberFormat="1" applyFont="1" applyFill="1" applyBorder="1" applyAlignment="1" applyProtection="1">
      <alignment horizontal="center" vertical="top"/>
      <protection hidden="1"/>
    </xf>
    <xf numFmtId="0" fontId="21" fillId="9" borderId="44" xfId="0" applyNumberFormat="1" applyFont="1" applyFill="1" applyBorder="1" applyAlignment="1" applyProtection="1">
      <alignment horizontal="center" vertical="top"/>
      <protection hidden="1"/>
    </xf>
    <xf numFmtId="0" fontId="27" fillId="3" borderId="73" xfId="0" applyNumberFormat="1" applyFont="1" applyFill="1" applyBorder="1" applyAlignment="1" applyProtection="1">
      <alignment vertical="top"/>
      <protection hidden="1"/>
    </xf>
    <xf numFmtId="0" fontId="27" fillId="3" borderId="16" xfId="0" applyNumberFormat="1" applyFont="1" applyFill="1" applyBorder="1" applyAlignment="1" applyProtection="1">
      <alignment vertical="top"/>
      <protection hidden="1"/>
    </xf>
    <xf numFmtId="3" fontId="20" fillId="0" borderId="21" xfId="0" applyNumberFormat="1" applyFont="1" applyBorder="1" applyAlignment="1">
      <alignment horizontal="center"/>
    </xf>
    <xf numFmtId="170" fontId="12" fillId="0" borderId="46" xfId="0" applyNumberFormat="1" applyFont="1" applyBorder="1" applyAlignment="1">
      <alignment horizontal="center"/>
    </xf>
    <xf numFmtId="170" fontId="12" fillId="0" borderId="9" xfId="0" applyNumberFormat="1" applyFont="1" applyBorder="1" applyAlignment="1">
      <alignment horizontal="center"/>
    </xf>
    <xf numFmtId="170" fontId="12" fillId="0" borderId="9" xfId="0" applyNumberFormat="1" applyFont="1" applyFill="1" applyBorder="1" applyAlignment="1" applyProtection="1">
      <alignment vertical="top"/>
      <protection hidden="1"/>
    </xf>
    <xf numFmtId="170" fontId="12" fillId="0" borderId="31" xfId="0" applyNumberFormat="1" applyFont="1" applyFill="1" applyBorder="1" applyAlignment="1" applyProtection="1">
      <alignment vertical="top"/>
      <protection hidden="1"/>
    </xf>
    <xf numFmtId="0" fontId="12" fillId="0" borderId="17" xfId="0" applyNumberFormat="1" applyFont="1" applyFill="1" applyBorder="1" applyAlignment="1" applyProtection="1">
      <alignment horizontal="center" vertical="top"/>
      <protection hidden="1"/>
    </xf>
    <xf numFmtId="0" fontId="9" fillId="3" borderId="16" xfId="0" applyFont="1" applyFill="1" applyBorder="1" applyAlignment="1"/>
    <xf numFmtId="37" fontId="20" fillId="0" borderId="25" xfId="0" applyNumberFormat="1" applyFont="1" applyBorder="1" applyAlignment="1">
      <alignment horizontal="center"/>
    </xf>
    <xf numFmtId="170" fontId="12" fillId="0" borderId="31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21" fillId="9" borderId="44" xfId="0" applyFont="1" applyFill="1" applyBorder="1" applyAlignment="1">
      <alignment horizontal="center"/>
    </xf>
    <xf numFmtId="0" fontId="21" fillId="9" borderId="45" xfId="0" applyFont="1" applyFill="1" applyBorder="1" applyAlignment="1">
      <alignment horizontal="center"/>
    </xf>
    <xf numFmtId="0" fontId="17" fillId="0" borderId="46" xfId="0" applyNumberFormat="1" applyFont="1" applyFill="1" applyBorder="1" applyAlignment="1" applyProtection="1">
      <alignment horizontal="center" vertical="top"/>
      <protection hidden="1"/>
    </xf>
    <xf numFmtId="0" fontId="17" fillId="0" borderId="9" xfId="0" applyNumberFormat="1" applyFont="1" applyFill="1" applyBorder="1" applyAlignment="1" applyProtection="1">
      <alignment horizontal="center" vertical="top"/>
      <protection hidden="1"/>
    </xf>
    <xf numFmtId="0" fontId="12" fillId="0" borderId="31" xfId="0" applyNumberFormat="1" applyFont="1" applyFill="1" applyBorder="1" applyAlignment="1" applyProtection="1">
      <alignment horizontal="center" vertical="top"/>
      <protection hidden="1"/>
    </xf>
    <xf numFmtId="0" fontId="20" fillId="0" borderId="9" xfId="0" applyNumberFormat="1" applyFont="1" applyFill="1" applyBorder="1" applyAlignment="1" applyProtection="1">
      <alignment vertical="top"/>
      <protection hidden="1"/>
    </xf>
    <xf numFmtId="0" fontId="17" fillId="0" borderId="49" xfId="0" applyNumberFormat="1" applyFont="1" applyFill="1" applyBorder="1" applyAlignment="1" applyProtection="1">
      <alignment horizontal="center" vertical="top"/>
      <protection hidden="1"/>
    </xf>
    <xf numFmtId="0" fontId="17" fillId="0" borderId="10" xfId="0" applyNumberFormat="1" applyFont="1" applyFill="1" applyBorder="1" applyAlignment="1" applyProtection="1">
      <alignment horizontal="center" vertical="top"/>
      <protection hidden="1"/>
    </xf>
    <xf numFmtId="0" fontId="17" fillId="0" borderId="42" xfId="0" applyNumberFormat="1" applyFont="1" applyFill="1" applyBorder="1" applyAlignment="1" applyProtection="1">
      <alignment horizontal="center" vertical="top"/>
      <protection hidden="1"/>
    </xf>
    <xf numFmtId="0" fontId="20" fillId="0" borderId="10" xfId="0" applyNumberFormat="1" applyFont="1" applyFill="1" applyBorder="1" applyAlignment="1" applyProtection="1">
      <alignment vertical="top"/>
      <protection hidden="1"/>
    </xf>
    <xf numFmtId="0" fontId="20" fillId="0" borderId="42" xfId="0" applyNumberFormat="1" applyFont="1" applyFill="1" applyBorder="1" applyAlignment="1" applyProtection="1">
      <alignment vertical="top"/>
      <protection hidden="1"/>
    </xf>
    <xf numFmtId="3" fontId="20" fillId="3" borderId="20" xfId="0" applyNumberFormat="1" applyFont="1" applyFill="1" applyBorder="1" applyAlignment="1" applyProtection="1">
      <alignment horizontal="center" vertical="top"/>
      <protection hidden="1"/>
    </xf>
    <xf numFmtId="0" fontId="8" fillId="3" borderId="27" xfId="0" applyFont="1" applyFill="1" applyBorder="1" applyAlignment="1" applyProtection="1">
      <alignment horizontal="center"/>
      <protection hidden="1"/>
    </xf>
    <xf numFmtId="3" fontId="20" fillId="3" borderId="46" xfId="0" applyNumberFormat="1" applyFont="1" applyFill="1" applyBorder="1" applyAlignment="1" applyProtection="1">
      <alignment horizontal="center" vertical="top"/>
      <protection hidden="1"/>
    </xf>
    <xf numFmtId="3" fontId="20" fillId="3" borderId="9" xfId="0" applyNumberFormat="1" applyFont="1" applyFill="1" applyBorder="1" applyAlignment="1" applyProtection="1">
      <alignment horizontal="center" vertical="top"/>
      <protection hidden="1"/>
    </xf>
    <xf numFmtId="3" fontId="20" fillId="3" borderId="31" xfId="0" applyNumberFormat="1" applyFont="1" applyFill="1" applyBorder="1" applyAlignment="1" applyProtection="1">
      <alignment horizontal="center" vertical="top"/>
      <protection hidden="1"/>
    </xf>
    <xf numFmtId="0" fontId="8" fillId="3" borderId="32" xfId="0" applyFont="1" applyFill="1" applyBorder="1" applyAlignment="1" applyProtection="1">
      <alignment horizontal="center"/>
      <protection hidden="1"/>
    </xf>
    <xf numFmtId="3" fontId="20" fillId="3" borderId="19" xfId="0" applyNumberFormat="1" applyFont="1" applyFill="1" applyBorder="1" applyAlignment="1" applyProtection="1">
      <alignment horizontal="center" vertical="top"/>
      <protection hidden="1"/>
    </xf>
    <xf numFmtId="3" fontId="20" fillId="3" borderId="18" xfId="0" applyNumberFormat="1" applyFont="1" applyFill="1" applyBorder="1" applyAlignment="1" applyProtection="1">
      <alignment horizontal="center" vertical="top"/>
      <protection hidden="1"/>
    </xf>
    <xf numFmtId="3" fontId="20" fillId="3" borderId="17" xfId="0" applyNumberFormat="1" applyFont="1" applyFill="1" applyBorder="1" applyAlignment="1" applyProtection="1">
      <alignment horizontal="center" vertical="top"/>
      <protection hidden="1"/>
    </xf>
    <xf numFmtId="0" fontId="12" fillId="3" borderId="23" xfId="0" applyNumberFormat="1" applyFont="1" applyFill="1" applyBorder="1" applyAlignment="1" applyProtection="1">
      <alignment horizontal="center" vertical="top"/>
      <protection hidden="1"/>
    </xf>
    <xf numFmtId="0" fontId="12" fillId="3" borderId="64" xfId="0" applyNumberFormat="1" applyFont="1" applyFill="1" applyBorder="1" applyAlignment="1" applyProtection="1">
      <alignment horizontal="center" vertical="top"/>
      <protection hidden="1"/>
    </xf>
    <xf numFmtId="0" fontId="12" fillId="3" borderId="79" xfId="0" applyNumberFormat="1" applyFont="1" applyFill="1" applyBorder="1" applyAlignment="1" applyProtection="1">
      <alignment horizontal="center" vertical="top"/>
      <protection hidden="1"/>
    </xf>
    <xf numFmtId="0" fontId="12" fillId="3" borderId="41" xfId="0" applyNumberFormat="1" applyFont="1" applyFill="1" applyBorder="1" applyAlignment="1" applyProtection="1">
      <alignment horizontal="center" vertical="top"/>
      <protection hidden="1"/>
    </xf>
    <xf numFmtId="0" fontId="12" fillId="3" borderId="46" xfId="0" applyNumberFormat="1" applyFont="1" applyFill="1" applyBorder="1" applyAlignment="1" applyProtection="1">
      <alignment horizontal="center" vertical="top"/>
      <protection hidden="1"/>
    </xf>
    <xf numFmtId="0" fontId="12" fillId="3" borderId="9" xfId="0" applyNumberFormat="1" applyFont="1" applyFill="1" applyBorder="1" applyAlignment="1" applyProtection="1">
      <alignment vertical="top"/>
      <protection hidden="1"/>
    </xf>
    <xf numFmtId="0" fontId="12" fillId="3" borderId="31" xfId="0" applyNumberFormat="1" applyFont="1" applyFill="1" applyBorder="1" applyAlignment="1" applyProtection="1">
      <alignment vertical="top"/>
      <protection hidden="1"/>
    </xf>
    <xf numFmtId="0" fontId="12" fillId="3" borderId="19" xfId="0" applyNumberFormat="1" applyFont="1" applyFill="1" applyBorder="1" applyAlignment="1" applyProtection="1">
      <alignment horizontal="center" vertical="top"/>
      <protection hidden="1"/>
    </xf>
    <xf numFmtId="0" fontId="12" fillId="3" borderId="17" xfId="0" applyNumberFormat="1" applyFont="1" applyFill="1" applyBorder="1" applyAlignment="1" applyProtection="1">
      <alignment horizontal="center" vertical="top"/>
      <protection hidden="1"/>
    </xf>
    <xf numFmtId="0" fontId="8" fillId="0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12" fillId="0" borderId="25" xfId="0" applyNumberFormat="1" applyFont="1" applyFill="1" applyBorder="1" applyAlignment="1" applyProtection="1">
      <alignment horizontal="left" vertical="top" indent="2"/>
      <protection hidden="1"/>
    </xf>
    <xf numFmtId="0" fontId="12" fillId="0" borderId="48" xfId="0" applyNumberFormat="1" applyFont="1" applyFill="1" applyBorder="1" applyAlignment="1" applyProtection="1">
      <alignment horizontal="left" vertical="top" indent="2"/>
      <protection hidden="1"/>
    </xf>
    <xf numFmtId="0" fontId="20" fillId="0" borderId="48" xfId="0" applyNumberFormat="1" applyFont="1" applyFill="1" applyBorder="1" applyAlignment="1" applyProtection="1">
      <alignment horizontal="left" vertical="top"/>
      <protection hidden="1"/>
    </xf>
    <xf numFmtId="0" fontId="20" fillId="0" borderId="62" xfId="0" applyNumberFormat="1" applyFont="1" applyFill="1" applyBorder="1" applyAlignment="1" applyProtection="1">
      <alignment horizontal="left" vertical="top"/>
      <protection hidden="1"/>
    </xf>
    <xf numFmtId="0" fontId="20" fillId="0" borderId="0" xfId="0" applyNumberFormat="1" applyFont="1" applyFill="1" applyBorder="1" applyAlignment="1" applyProtection="1">
      <alignment horizontal="center" vertical="top"/>
      <protection hidden="1"/>
    </xf>
    <xf numFmtId="170" fontId="12" fillId="0" borderId="0" xfId="0" applyNumberFormat="1" applyFont="1" applyFill="1" applyBorder="1" applyAlignment="1" applyProtection="1">
      <alignment horizontal="center" vertical="top"/>
      <protection hidden="1"/>
    </xf>
    <xf numFmtId="170" fontId="12" fillId="3" borderId="0" xfId="0" applyNumberFormat="1" applyFont="1" applyFill="1" applyBorder="1" applyAlignment="1" applyProtection="1">
      <alignment horizontal="center" vertical="top"/>
      <protection hidden="1"/>
    </xf>
    <xf numFmtId="0" fontId="12" fillId="3" borderId="0" xfId="0" applyNumberFormat="1" applyFont="1" applyFill="1" applyBorder="1" applyAlignment="1" applyProtection="1">
      <alignment horizontal="right" vertical="top" indent="2"/>
      <protection hidden="1"/>
    </xf>
    <xf numFmtId="0" fontId="12" fillId="0" borderId="46" xfId="0" applyNumberFormat="1" applyFont="1" applyFill="1" applyBorder="1" applyAlignment="1" applyProtection="1">
      <alignment horizontal="left" vertical="top"/>
      <protection hidden="1"/>
    </xf>
    <xf numFmtId="0" fontId="12" fillId="0" borderId="67" xfId="0" applyNumberFormat="1" applyFont="1" applyFill="1" applyBorder="1" applyAlignment="1" applyProtection="1">
      <alignment horizontal="left" vertical="top"/>
      <protection hidden="1"/>
    </xf>
    <xf numFmtId="170" fontId="12" fillId="0" borderId="50" xfId="0" applyNumberFormat="1" applyFont="1" applyFill="1" applyBorder="1" applyAlignment="1" applyProtection="1">
      <alignment horizontal="center" vertical="top"/>
      <protection hidden="1"/>
    </xf>
    <xf numFmtId="0" fontId="21" fillId="9" borderId="21" xfId="0" applyNumberFormat="1" applyFont="1" applyFill="1" applyBorder="1" applyAlignment="1" applyProtection="1">
      <alignment horizontal="left" vertical="top" indent="1"/>
      <protection hidden="1"/>
    </xf>
    <xf numFmtId="0" fontId="12" fillId="0" borderId="25" xfId="0" applyNumberFormat="1" applyFont="1" applyFill="1" applyBorder="1" applyAlignment="1" applyProtection="1">
      <alignment horizontal="right" vertical="top" indent="2"/>
      <protection hidden="1"/>
    </xf>
    <xf numFmtId="0" fontId="12" fillId="0" borderId="48" xfId="0" applyNumberFormat="1" applyFont="1" applyFill="1" applyBorder="1" applyAlignment="1" applyProtection="1">
      <alignment horizontal="right" vertical="top" indent="2"/>
      <protection hidden="1"/>
    </xf>
    <xf numFmtId="3" fontId="20" fillId="0" borderId="0" xfId="0" applyNumberFormat="1" applyFont="1" applyFill="1" applyBorder="1" applyAlignment="1" applyProtection="1">
      <alignment horizontal="center" vertical="top"/>
      <protection hidden="1"/>
    </xf>
    <xf numFmtId="0" fontId="12" fillId="0" borderId="25" xfId="0" applyNumberFormat="1" applyFont="1" applyFill="1" applyBorder="1" applyAlignment="1" applyProtection="1">
      <alignment horizontal="center" vertical="top"/>
      <protection hidden="1"/>
    </xf>
    <xf numFmtId="0" fontId="12" fillId="0" borderId="21" xfId="0" applyNumberFormat="1" applyFont="1" applyFill="1" applyBorder="1" applyAlignment="1" applyProtection="1">
      <alignment horizontal="left" vertical="top"/>
      <protection hidden="1"/>
    </xf>
    <xf numFmtId="0" fontId="12" fillId="0" borderId="48" xfId="0" applyNumberFormat="1" applyFont="1" applyFill="1" applyBorder="1" applyAlignment="1" applyProtection="1">
      <alignment horizontal="center" vertical="top"/>
      <protection hidden="1"/>
    </xf>
    <xf numFmtId="0" fontId="12" fillId="0" borderId="29" xfId="0" applyNumberFormat="1" applyFont="1" applyFill="1" applyBorder="1" applyAlignment="1" applyProtection="1">
      <alignment horizontal="center" vertical="top"/>
      <protection hidden="1"/>
    </xf>
    <xf numFmtId="0" fontId="20" fillId="14" borderId="0" xfId="0" applyNumberFormat="1" applyFont="1" applyFill="1" applyBorder="1" applyAlignment="1" applyProtection="1">
      <alignment vertical="top"/>
      <protection hidden="1"/>
    </xf>
    <xf numFmtId="0" fontId="12" fillId="0" borderId="20" xfId="0" applyNumberFormat="1" applyFont="1" applyFill="1" applyBorder="1" applyAlignment="1" applyProtection="1">
      <alignment horizontal="center" vertical="top"/>
      <protection hidden="1"/>
    </xf>
    <xf numFmtId="0" fontId="20" fillId="10" borderId="16" xfId="0" applyNumberFormat="1" applyFont="1" applyFill="1" applyBorder="1" applyAlignment="1" applyProtection="1">
      <alignment horizontal="center" vertical="top"/>
      <protection hidden="1"/>
    </xf>
    <xf numFmtId="3" fontId="20" fillId="3" borderId="25" xfId="0" applyNumberFormat="1" applyFont="1" applyFill="1" applyBorder="1" applyAlignment="1" applyProtection="1">
      <alignment vertical="top"/>
      <protection hidden="1"/>
    </xf>
    <xf numFmtId="3" fontId="20" fillId="3" borderId="48" xfId="0" applyNumberFormat="1" applyFont="1" applyFill="1" applyBorder="1" applyAlignment="1" applyProtection="1">
      <alignment vertical="top"/>
      <protection hidden="1"/>
    </xf>
    <xf numFmtId="0" fontId="20" fillId="0" borderId="31" xfId="0" applyNumberFormat="1" applyFont="1" applyFill="1" applyBorder="1" applyAlignment="1" applyProtection="1">
      <alignment horizontal="center" vertical="top"/>
      <protection hidden="1"/>
    </xf>
    <xf numFmtId="3" fontId="20" fillId="0" borderId="17" xfId="0" applyNumberFormat="1" applyFont="1" applyFill="1" applyBorder="1" applyAlignment="1" applyProtection="1">
      <alignment vertical="top"/>
      <protection hidden="1"/>
    </xf>
    <xf numFmtId="0" fontId="20" fillId="0" borderId="9" xfId="0" applyNumberFormat="1" applyFont="1" applyFill="1" applyBorder="1" applyAlignment="1" applyProtection="1">
      <alignment horizontal="left" vertical="top" wrapText="1"/>
      <protection hidden="1"/>
    </xf>
    <xf numFmtId="3" fontId="20" fillId="0" borderId="9" xfId="0" applyNumberFormat="1" applyFont="1" applyFill="1" applyBorder="1" applyAlignment="1" applyProtection="1">
      <alignment vertical="top"/>
      <protection hidden="1"/>
    </xf>
    <xf numFmtId="3" fontId="20" fillId="0" borderId="31" xfId="0" applyNumberFormat="1" applyFont="1" applyFill="1" applyBorder="1" applyAlignment="1" applyProtection="1">
      <alignment vertical="top"/>
      <protection hidden="1"/>
    </xf>
    <xf numFmtId="0" fontId="12" fillId="0" borderId="47" xfId="0" applyNumberFormat="1" applyFont="1" applyFill="1" applyBorder="1" applyAlignment="1" applyProtection="1">
      <alignment horizontal="left" vertical="top"/>
      <protection hidden="1"/>
    </xf>
    <xf numFmtId="0" fontId="12" fillId="0" borderId="48" xfId="0" applyNumberFormat="1" applyFont="1" applyFill="1" applyBorder="1" applyAlignment="1" applyProtection="1">
      <alignment horizontal="left" vertical="top"/>
      <protection hidden="1"/>
    </xf>
    <xf numFmtId="0" fontId="20" fillId="0" borderId="18" xfId="0" applyNumberFormat="1" applyFont="1" applyFill="1" applyBorder="1" applyAlignment="1" applyProtection="1">
      <alignment horizontal="center" vertical="top"/>
      <protection hidden="1"/>
    </xf>
    <xf numFmtId="0" fontId="20" fillId="0" borderId="29" xfId="0" applyNumberFormat="1" applyFont="1" applyFill="1" applyBorder="1" applyAlignment="1" applyProtection="1">
      <alignment horizontal="center" vertical="top"/>
      <protection hidden="1"/>
    </xf>
    <xf numFmtId="3" fontId="20" fillId="0" borderId="52" xfId="0" applyNumberFormat="1" applyFont="1" applyFill="1" applyBorder="1" applyAlignment="1" applyProtection="1">
      <alignment vertical="top"/>
      <protection hidden="1"/>
    </xf>
    <xf numFmtId="3" fontId="20" fillId="0" borderId="21" xfId="0" applyNumberFormat="1" applyFont="1" applyFill="1" applyBorder="1" applyAlignment="1" applyProtection="1">
      <alignment horizontal="center" vertical="top" wrapText="1"/>
      <protection hidden="1"/>
    </xf>
    <xf numFmtId="170" fontId="12" fillId="0" borderId="40" xfId="0" applyNumberFormat="1" applyFont="1" applyFill="1" applyBorder="1" applyAlignment="1" applyProtection="1">
      <alignment horizontal="center" vertical="top"/>
      <protection hidden="1"/>
    </xf>
    <xf numFmtId="170" fontId="12" fillId="0" borderId="67" xfId="0" applyNumberFormat="1" applyFont="1" applyFill="1" applyBorder="1" applyAlignment="1" applyProtection="1">
      <alignment horizontal="center" vertical="top"/>
      <protection hidden="1"/>
    </xf>
    <xf numFmtId="0" fontId="13" fillId="4" borderId="17" xfId="0" applyNumberFormat="1" applyFont="1" applyFill="1" applyBorder="1" applyAlignment="1" applyProtection="1">
      <alignment vertical="top"/>
      <protection hidden="1"/>
    </xf>
    <xf numFmtId="0" fontId="20" fillId="10" borderId="74" xfId="0" applyNumberFormat="1" applyFont="1" applyFill="1" applyBorder="1" applyAlignment="1" applyProtection="1">
      <alignment horizontal="center" vertical="top"/>
      <protection hidden="1"/>
    </xf>
    <xf numFmtId="0" fontId="20" fillId="10" borderId="75" xfId="0" applyNumberFormat="1" applyFont="1" applyFill="1" applyBorder="1" applyAlignment="1" applyProtection="1">
      <alignment horizontal="center" vertical="top"/>
      <protection hidden="1"/>
    </xf>
    <xf numFmtId="0" fontId="20" fillId="3" borderId="58" xfId="0" applyNumberFormat="1" applyFont="1" applyFill="1" applyBorder="1" applyAlignment="1" applyProtection="1">
      <alignment vertical="top"/>
      <protection hidden="1"/>
    </xf>
    <xf numFmtId="0" fontId="12" fillId="0" borderId="17" xfId="0" applyNumberFormat="1" applyFont="1" applyFill="1" applyBorder="1" applyAlignment="1" applyProtection="1">
      <alignment horizontal="left" vertical="top"/>
      <protection hidden="1"/>
    </xf>
    <xf numFmtId="0" fontId="20" fillId="10" borderId="34" xfId="0" applyNumberFormat="1" applyFont="1" applyFill="1" applyBorder="1" applyAlignment="1" applyProtection="1">
      <alignment horizontal="center" vertical="top"/>
      <protection hidden="1"/>
    </xf>
    <xf numFmtId="0" fontId="12" fillId="0" borderId="55" xfId="0" applyNumberFormat="1" applyFont="1" applyFill="1" applyBorder="1" applyAlignment="1" applyProtection="1">
      <alignment horizontal="center" vertical="top"/>
      <protection hidden="1"/>
    </xf>
    <xf numFmtId="0" fontId="12" fillId="3" borderId="26" xfId="0" applyNumberFormat="1" applyFont="1" applyFill="1" applyBorder="1" applyAlignment="1" applyProtection="1">
      <alignment horizontal="left" vertical="top"/>
      <protection hidden="1"/>
    </xf>
    <xf numFmtId="0" fontId="12" fillId="3" borderId="15" xfId="0" applyNumberFormat="1" applyFont="1" applyFill="1" applyBorder="1" applyAlignment="1" applyProtection="1">
      <alignment vertical="top"/>
      <protection hidden="1"/>
    </xf>
    <xf numFmtId="0" fontId="12" fillId="3" borderId="47" xfId="0" applyNumberFormat="1" applyFont="1" applyFill="1" applyBorder="1" applyAlignment="1" applyProtection="1">
      <alignment horizontal="left" vertical="top"/>
      <protection hidden="1"/>
    </xf>
    <xf numFmtId="0" fontId="12" fillId="3" borderId="48" xfId="0" applyNumberFormat="1" applyFont="1" applyFill="1" applyBorder="1" applyAlignment="1" applyProtection="1">
      <alignment vertical="top"/>
      <protection hidden="1"/>
    </xf>
    <xf numFmtId="0" fontId="12" fillId="3" borderId="10" xfId="0" applyNumberFormat="1" applyFont="1" applyFill="1" applyBorder="1" applyAlignment="1" applyProtection="1">
      <alignment horizontal="left" vertical="top"/>
      <protection hidden="1"/>
    </xf>
    <xf numFmtId="3" fontId="20" fillId="0" borderId="19" xfId="0" applyNumberFormat="1" applyFont="1" applyFill="1" applyBorder="1" applyAlignment="1" applyProtection="1">
      <alignment horizontal="center" vertical="center"/>
      <protection hidden="1"/>
    </xf>
    <xf numFmtId="0" fontId="12" fillId="3" borderId="18" xfId="0" applyNumberFormat="1" applyFont="1" applyFill="1" applyBorder="1" applyAlignment="1" applyProtection="1">
      <alignment horizontal="left" vertical="top"/>
      <protection hidden="1"/>
    </xf>
    <xf numFmtId="0" fontId="12" fillId="15" borderId="16" xfId="0" applyNumberFormat="1" applyFont="1" applyFill="1" applyBorder="1" applyAlignment="1" applyProtection="1">
      <alignment vertical="top"/>
      <protection hidden="1"/>
    </xf>
    <xf numFmtId="0" fontId="20" fillId="15" borderId="19" xfId="0" applyNumberFormat="1" applyFont="1" applyFill="1" applyBorder="1" applyAlignment="1" applyProtection="1">
      <alignment horizontal="center" vertical="top"/>
      <protection hidden="1"/>
    </xf>
    <xf numFmtId="0" fontId="20" fillId="15" borderId="18" xfId="0" applyNumberFormat="1" applyFont="1" applyFill="1" applyBorder="1" applyAlignment="1" applyProtection="1">
      <alignment horizontal="center" vertical="top"/>
      <protection hidden="1"/>
    </xf>
    <xf numFmtId="0" fontId="20" fillId="15" borderId="51" xfId="0" applyNumberFormat="1" applyFont="1" applyFill="1" applyBorder="1" applyAlignment="1" applyProtection="1">
      <alignment horizontal="center" vertical="top"/>
      <protection hidden="1"/>
    </xf>
    <xf numFmtId="3" fontId="20" fillId="3" borderId="84" xfId="0" applyNumberFormat="1" applyFont="1" applyFill="1" applyBorder="1" applyAlignment="1" applyProtection="1">
      <alignment horizontal="center" vertical="top"/>
      <protection hidden="1"/>
    </xf>
    <xf numFmtId="0" fontId="12" fillId="3" borderId="38" xfId="0" applyNumberFormat="1" applyFont="1" applyFill="1" applyBorder="1" applyAlignment="1" applyProtection="1">
      <alignment horizontal="left" vertical="top"/>
      <protection hidden="1"/>
    </xf>
    <xf numFmtId="0" fontId="12" fillId="3" borderId="28" xfId="0" applyNumberFormat="1" applyFont="1" applyFill="1" applyBorder="1" applyAlignment="1" applyProtection="1">
      <alignment horizontal="left" vertical="top"/>
      <protection hidden="1"/>
    </xf>
    <xf numFmtId="3" fontId="20" fillId="3" borderId="85" xfId="0" applyNumberFormat="1" applyFont="1" applyFill="1" applyBorder="1" applyAlignment="1" applyProtection="1">
      <alignment horizontal="center" vertical="top"/>
      <protection hidden="1"/>
    </xf>
    <xf numFmtId="0" fontId="12" fillId="3" borderId="40" xfId="0" applyNumberFormat="1" applyFont="1" applyFill="1" applyBorder="1" applyAlignment="1" applyProtection="1">
      <alignment horizontal="left" vertical="top"/>
      <protection hidden="1"/>
    </xf>
    <xf numFmtId="0" fontId="12" fillId="3" borderId="33" xfId="0" applyNumberFormat="1" applyFont="1" applyFill="1" applyBorder="1" applyAlignment="1" applyProtection="1">
      <alignment horizontal="left" vertical="top"/>
      <protection hidden="1"/>
    </xf>
    <xf numFmtId="3" fontId="20" fillId="3" borderId="67" xfId="0" applyNumberFormat="1" applyFont="1" applyFill="1" applyBorder="1" applyAlignment="1" applyProtection="1">
      <alignment horizontal="center" vertical="top"/>
      <protection hidden="1"/>
    </xf>
    <xf numFmtId="0" fontId="12" fillId="3" borderId="72" xfId="0" applyNumberFormat="1" applyFont="1" applyFill="1" applyBorder="1" applyAlignment="1" applyProtection="1">
      <alignment horizontal="left" vertical="top"/>
      <protection hidden="1"/>
    </xf>
    <xf numFmtId="0" fontId="20" fillId="3" borderId="48" xfId="0" applyNumberFormat="1" applyFont="1" applyFill="1" applyBorder="1" applyAlignment="1" applyProtection="1">
      <alignment horizontal="left" vertical="top"/>
      <protection hidden="1"/>
    </xf>
    <xf numFmtId="0" fontId="12" fillId="3" borderId="48" xfId="0" applyNumberFormat="1" applyFont="1" applyFill="1" applyBorder="1" applyAlignment="1" applyProtection="1">
      <alignment horizontal="left" vertical="top"/>
      <protection hidden="1"/>
    </xf>
    <xf numFmtId="3" fontId="20" fillId="3" borderId="43" xfId="0" applyNumberFormat="1" applyFont="1" applyFill="1" applyBorder="1" applyAlignment="1" applyProtection="1">
      <alignment horizontal="center" vertical="top"/>
      <protection hidden="1"/>
    </xf>
    <xf numFmtId="0" fontId="12" fillId="3" borderId="30" xfId="0" applyNumberFormat="1" applyFont="1" applyFill="1" applyBorder="1" applyAlignment="1" applyProtection="1">
      <alignment horizontal="left" vertical="top"/>
      <protection hidden="1"/>
    </xf>
    <xf numFmtId="0" fontId="20" fillId="3" borderId="29" xfId="0" applyNumberFormat="1" applyFont="1" applyFill="1" applyBorder="1" applyAlignment="1" applyProtection="1">
      <alignment horizontal="left" vertical="top"/>
      <protection hidden="1"/>
    </xf>
    <xf numFmtId="0" fontId="20" fillId="10" borderId="28" xfId="0" applyNumberFormat="1" applyFont="1" applyFill="1" applyBorder="1" applyAlignment="1" applyProtection="1">
      <alignment horizontal="center" vertical="top"/>
      <protection hidden="1"/>
    </xf>
    <xf numFmtId="0" fontId="20" fillId="10" borderId="24" xfId="0" applyNumberFormat="1" applyFont="1" applyFill="1" applyBorder="1" applyAlignment="1" applyProtection="1">
      <alignment horizontal="center" vertical="top" wrapText="1"/>
      <protection hidden="1"/>
    </xf>
    <xf numFmtId="0" fontId="12" fillId="3" borderId="40" xfId="0" applyNumberFormat="1" applyFont="1" applyFill="1" applyBorder="1" applyAlignment="1" applyProtection="1">
      <alignment horizontal="left" vertical="top" wrapText="1"/>
      <protection hidden="1"/>
    </xf>
    <xf numFmtId="0" fontId="22" fillId="0" borderId="0" xfId="0" applyNumberFormat="1" applyFont="1" applyFill="1" applyBorder="1" applyAlignment="1" applyProtection="1">
      <alignment vertical="top"/>
      <protection hidden="1"/>
    </xf>
    <xf numFmtId="0" fontId="12" fillId="3" borderId="40" xfId="0" applyNumberFormat="1" applyFont="1" applyFill="1" applyBorder="1" applyAlignment="1" applyProtection="1">
      <alignment horizontal="center" vertical="top"/>
      <protection hidden="1"/>
    </xf>
    <xf numFmtId="0" fontId="20" fillId="3" borderId="62" xfId="0" applyNumberFormat="1" applyFont="1" applyFill="1" applyBorder="1" applyAlignment="1" applyProtection="1">
      <alignment horizontal="left" vertical="top"/>
      <protection hidden="1"/>
    </xf>
    <xf numFmtId="0" fontId="12" fillId="3" borderId="43" xfId="0" applyNumberFormat="1" applyFont="1" applyFill="1" applyBorder="1" applyAlignment="1" applyProtection="1">
      <alignment horizontal="center" vertical="top"/>
      <protection hidden="1"/>
    </xf>
    <xf numFmtId="3" fontId="9" fillId="3" borderId="22" xfId="2" applyNumberFormat="1" applyFont="1" applyFill="1" applyBorder="1" applyAlignment="1" applyProtection="1">
      <alignment horizontal="center"/>
      <protection hidden="1"/>
    </xf>
    <xf numFmtId="0" fontId="9" fillId="3" borderId="21" xfId="0" applyFont="1" applyFill="1" applyBorder="1" applyAlignment="1" applyProtection="1">
      <alignment horizontal="center"/>
      <protection hidden="1"/>
    </xf>
    <xf numFmtId="0" fontId="9" fillId="3" borderId="20" xfId="0" applyFont="1" applyFill="1" applyBorder="1" applyProtection="1">
      <protection hidden="1"/>
    </xf>
    <xf numFmtId="3" fontId="9" fillId="3" borderId="46" xfId="2" applyNumberFormat="1" applyFont="1" applyFill="1" applyBorder="1" applyAlignment="1" applyProtection="1">
      <alignment horizontal="center"/>
      <protection hidden="1"/>
    </xf>
    <xf numFmtId="0" fontId="9" fillId="3" borderId="9" xfId="0" applyFont="1" applyFill="1" applyBorder="1" applyAlignment="1" applyProtection="1">
      <alignment horizontal="center"/>
      <protection hidden="1"/>
    </xf>
    <xf numFmtId="0" fontId="9" fillId="3" borderId="31" xfId="0" applyFont="1" applyFill="1" applyBorder="1" applyProtection="1">
      <protection hidden="1"/>
    </xf>
    <xf numFmtId="0" fontId="9" fillId="3" borderId="9" xfId="0" applyFont="1" applyFill="1" applyBorder="1" applyAlignment="1" applyProtection="1">
      <alignment horizontal="center" vertical="top"/>
      <protection hidden="1"/>
    </xf>
    <xf numFmtId="0" fontId="9" fillId="3" borderId="31" xfId="0" applyFont="1" applyFill="1" applyBorder="1" applyAlignment="1" applyProtection="1">
      <alignment vertical="top"/>
      <protection hidden="1"/>
    </xf>
    <xf numFmtId="3" fontId="20" fillId="3" borderId="49" xfId="0" applyNumberFormat="1" applyFont="1" applyFill="1" applyBorder="1" applyAlignment="1" applyProtection="1">
      <alignment horizontal="center" vertical="top"/>
      <protection hidden="1"/>
    </xf>
    <xf numFmtId="0" fontId="9" fillId="3" borderId="10" xfId="0" applyFont="1" applyFill="1" applyBorder="1" applyAlignment="1" applyProtection="1">
      <alignment horizontal="center"/>
      <protection hidden="1"/>
    </xf>
    <xf numFmtId="0" fontId="9" fillId="3" borderId="42" xfId="0" applyFont="1" applyFill="1" applyBorder="1" applyProtection="1">
      <protection hidden="1"/>
    </xf>
    <xf numFmtId="165" fontId="31" fillId="17" borderId="22" xfId="2" applyNumberFormat="1" applyFont="1" applyFill="1" applyBorder="1" applyAlignment="1" applyProtection="1">
      <alignment horizontal="center" vertical="top" wrapText="1"/>
      <protection hidden="1"/>
    </xf>
    <xf numFmtId="0" fontId="31" fillId="17" borderId="21" xfId="0" applyFont="1" applyFill="1" applyBorder="1" applyAlignment="1" applyProtection="1">
      <alignment horizontal="center" vertical="top" wrapText="1"/>
      <protection hidden="1"/>
    </xf>
    <xf numFmtId="0" fontId="31" fillId="17" borderId="20" xfId="0" applyFont="1" applyFill="1" applyBorder="1" applyAlignment="1" applyProtection="1">
      <alignment horizontal="center" vertical="top" wrapText="1"/>
      <protection hidden="1"/>
    </xf>
    <xf numFmtId="3" fontId="20" fillId="0" borderId="22" xfId="0" applyNumberFormat="1" applyFont="1" applyFill="1" applyBorder="1" applyAlignment="1" applyProtection="1">
      <alignment horizontal="center" vertical="top" wrapText="1"/>
      <protection hidden="1"/>
    </xf>
    <xf numFmtId="3" fontId="20" fillId="0" borderId="26" xfId="0" applyNumberFormat="1" applyFont="1" applyFill="1" applyBorder="1" applyAlignment="1" applyProtection="1">
      <alignment horizontal="center" vertical="top" wrapText="1"/>
      <protection hidden="1"/>
    </xf>
    <xf numFmtId="49" fontId="21" fillId="9" borderId="22" xfId="0" applyNumberFormat="1" applyFont="1" applyFill="1" applyBorder="1" applyAlignment="1" applyProtection="1">
      <alignment horizontal="center" vertical="top"/>
      <protection hidden="1"/>
    </xf>
    <xf numFmtId="49" fontId="21" fillId="9" borderId="21" xfId="0" applyNumberFormat="1" applyFont="1" applyFill="1" applyBorder="1" applyAlignment="1" applyProtection="1">
      <alignment horizontal="center" vertical="top"/>
      <protection hidden="1"/>
    </xf>
    <xf numFmtId="49" fontId="21" fillId="9" borderId="26" xfId="0" applyNumberFormat="1" applyFont="1" applyFill="1" applyBorder="1" applyAlignment="1" applyProtection="1">
      <alignment horizontal="center" vertical="top"/>
      <protection hidden="1"/>
    </xf>
    <xf numFmtId="49" fontId="21" fillId="9" borderId="19" xfId="0" applyNumberFormat="1" applyFont="1" applyFill="1" applyBorder="1" applyAlignment="1" applyProtection="1">
      <alignment horizontal="center" vertical="top"/>
      <protection hidden="1"/>
    </xf>
    <xf numFmtId="49" fontId="21" fillId="9" borderId="18" xfId="0" applyNumberFormat="1" applyFont="1" applyFill="1" applyBorder="1" applyAlignment="1" applyProtection="1">
      <alignment horizontal="center" vertical="top"/>
      <protection hidden="1"/>
    </xf>
    <xf numFmtId="49" fontId="21" fillId="9" borderId="51" xfId="0" applyNumberFormat="1" applyFont="1" applyFill="1" applyBorder="1" applyAlignment="1" applyProtection="1">
      <alignment horizontal="center" vertical="top"/>
      <protection hidden="1"/>
    </xf>
    <xf numFmtId="0" fontId="29" fillId="3" borderId="0" xfId="0" applyFont="1" applyFill="1" applyBorder="1" applyAlignment="1" applyProtection="1">
      <alignment horizontal="left"/>
      <protection hidden="1"/>
    </xf>
    <xf numFmtId="3" fontId="20" fillId="3" borderId="27" xfId="0" applyNumberFormat="1" applyFont="1" applyFill="1" applyBorder="1" applyAlignment="1" applyProtection="1">
      <alignment horizontal="center" vertical="top"/>
      <protection hidden="1"/>
    </xf>
    <xf numFmtId="0" fontId="12" fillId="3" borderId="22" xfId="0" applyNumberFormat="1" applyFont="1" applyFill="1" applyBorder="1" applyAlignment="1" applyProtection="1">
      <alignment horizontal="center" vertical="top"/>
      <protection hidden="1"/>
    </xf>
    <xf numFmtId="0" fontId="21" fillId="9" borderId="23" xfId="0" applyNumberFormat="1" applyFont="1" applyFill="1" applyBorder="1" applyAlignment="1" applyProtection="1">
      <alignment horizontal="center" vertical="center"/>
      <protection hidden="1"/>
    </xf>
    <xf numFmtId="0" fontId="12" fillId="0" borderId="40" xfId="0" applyNumberFormat="1" applyFont="1" applyFill="1" applyBorder="1" applyAlignment="1" applyProtection="1">
      <alignment horizontal="center" vertical="top"/>
      <protection hidden="1"/>
    </xf>
    <xf numFmtId="0" fontId="12" fillId="0" borderId="67" xfId="0" applyNumberFormat="1" applyFont="1" applyFill="1" applyBorder="1" applyAlignment="1" applyProtection="1">
      <alignment horizontal="center" vertical="top"/>
      <protection hidden="1"/>
    </xf>
    <xf numFmtId="0" fontId="12" fillId="0" borderId="22" xfId="0" applyFont="1" applyBorder="1" applyAlignment="1" applyProtection="1">
      <alignment horizontal="center"/>
      <protection hidden="1"/>
    </xf>
    <xf numFmtId="49" fontId="21" fillId="9" borderId="77" xfId="0" applyNumberFormat="1" applyFont="1" applyFill="1" applyBorder="1" applyAlignment="1" applyProtection="1">
      <alignment horizontal="center" vertical="top"/>
      <protection hidden="1"/>
    </xf>
    <xf numFmtId="49" fontId="21" fillId="9" borderId="78" xfId="0" applyNumberFormat="1" applyFont="1" applyFill="1" applyBorder="1" applyAlignment="1" applyProtection="1">
      <alignment horizontal="center" vertical="top"/>
      <protection hidden="1"/>
    </xf>
    <xf numFmtId="49" fontId="21" fillId="9" borderId="35" xfId="0" applyNumberFormat="1" applyFont="1" applyFill="1" applyBorder="1" applyAlignment="1" applyProtection="1">
      <alignment horizontal="center" vertical="top"/>
      <protection hidden="1"/>
    </xf>
    <xf numFmtId="0" fontId="12" fillId="0" borderId="47" xfId="0" applyNumberFormat="1" applyFont="1" applyFill="1" applyBorder="1" applyAlignment="1" applyProtection="1">
      <alignment horizontal="center" vertical="top"/>
      <protection hidden="1"/>
    </xf>
    <xf numFmtId="0" fontId="12" fillId="3" borderId="0" xfId="0" applyFont="1" applyFill="1" applyProtection="1">
      <protection hidden="1"/>
    </xf>
    <xf numFmtId="0" fontId="12" fillId="3" borderId="0" xfId="0" applyFont="1" applyFill="1" applyAlignment="1" applyProtection="1">
      <alignment horizontal="center"/>
      <protection hidden="1"/>
    </xf>
    <xf numFmtId="49" fontId="12" fillId="3" borderId="0" xfId="0" applyNumberFormat="1" applyFont="1" applyFill="1" applyBorder="1" applyAlignment="1" applyProtection="1">
      <alignment horizontal="center" vertical="top"/>
      <protection hidden="1"/>
    </xf>
    <xf numFmtId="3" fontId="20" fillId="0" borderId="39" xfId="0" applyNumberFormat="1" applyFont="1" applyFill="1" applyBorder="1" applyAlignment="1" applyProtection="1">
      <alignment horizontal="center" vertical="top"/>
      <protection hidden="1"/>
    </xf>
    <xf numFmtId="3" fontId="20" fillId="0" borderId="73" xfId="0" applyNumberFormat="1" applyFont="1" applyFill="1" applyBorder="1" applyAlignment="1" applyProtection="1">
      <alignment horizontal="center" vertical="top"/>
      <protection hidden="1"/>
    </xf>
    <xf numFmtId="0" fontId="20" fillId="10" borderId="77" xfId="0" applyNumberFormat="1" applyFont="1" applyFill="1" applyBorder="1" applyAlignment="1" applyProtection="1">
      <alignment horizontal="center" vertical="top"/>
      <protection hidden="1"/>
    </xf>
    <xf numFmtId="49" fontId="20" fillId="10" borderId="78" xfId="0" applyNumberFormat="1" applyFont="1" applyFill="1" applyBorder="1" applyAlignment="1" applyProtection="1">
      <alignment horizontal="center" vertical="top"/>
      <protection hidden="1"/>
    </xf>
    <xf numFmtId="49" fontId="20" fillId="10" borderId="35" xfId="0" applyNumberFormat="1" applyFont="1" applyFill="1" applyBorder="1" applyAlignment="1" applyProtection="1">
      <alignment horizontal="center" vertical="top"/>
      <protection hidden="1"/>
    </xf>
    <xf numFmtId="0" fontId="5" fillId="2" borderId="86" xfId="0" applyFont="1" applyFill="1" applyBorder="1" applyAlignment="1">
      <alignment horizontal="center" wrapText="1"/>
    </xf>
    <xf numFmtId="0" fontId="6" fillId="2" borderId="87" xfId="0" applyFont="1" applyFill="1" applyBorder="1" applyAlignment="1">
      <alignment horizontal="center" wrapText="1"/>
    </xf>
    <xf numFmtId="0" fontId="7" fillId="2" borderId="87" xfId="1" applyFill="1" applyBorder="1" applyAlignment="1" applyProtection="1">
      <alignment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7" fillId="2" borderId="87" xfId="1" applyFill="1" applyBorder="1" applyAlignment="1" applyProtection="1">
      <alignment horizontal="left" wrapText="1" indent="2"/>
    </xf>
    <xf numFmtId="0" fontId="8" fillId="8" borderId="88" xfId="0" applyFont="1" applyFill="1" applyBorder="1"/>
    <xf numFmtId="0" fontId="8" fillId="8" borderId="89" xfId="0" applyFont="1" applyFill="1" applyBorder="1"/>
    <xf numFmtId="0" fontId="8" fillId="8" borderId="90" xfId="0" applyFont="1" applyFill="1" applyBorder="1"/>
    <xf numFmtId="0" fontId="8" fillId="8" borderId="91" xfId="0" applyFont="1" applyFill="1" applyBorder="1"/>
    <xf numFmtId="0" fontId="8" fillId="8" borderId="0" xfId="0" applyFont="1" applyFill="1" applyBorder="1"/>
    <xf numFmtId="0" fontId="8" fillId="8" borderId="92" xfId="0" applyFont="1" applyFill="1" applyBorder="1"/>
    <xf numFmtId="0" fontId="34" fillId="2" borderId="78" xfId="0" applyFont="1" applyFill="1" applyBorder="1" applyAlignment="1" applyProtection="1">
      <alignment horizontal="center" vertical="center"/>
      <protection locked="0"/>
    </xf>
    <xf numFmtId="174" fontId="34" fillId="2" borderId="35" xfId="0" applyNumberFormat="1" applyFont="1" applyFill="1" applyBorder="1" applyAlignment="1" applyProtection="1">
      <alignment horizontal="center" vertical="center"/>
      <protection locked="0"/>
    </xf>
    <xf numFmtId="0" fontId="34" fillId="2" borderId="74" xfId="0" applyNumberFormat="1" applyFont="1" applyFill="1" applyBorder="1" applyAlignment="1" applyProtection="1">
      <alignment horizontal="center" vertical="center"/>
      <protection locked="0"/>
    </xf>
    <xf numFmtId="0" fontId="0" fillId="2" borderId="87" xfId="0" applyFill="1" applyBorder="1" applyAlignment="1">
      <alignment wrapText="1"/>
    </xf>
    <xf numFmtId="0" fontId="33" fillId="2" borderId="81" xfId="0" applyFont="1" applyFill="1" applyBorder="1" applyAlignment="1">
      <alignment horizontal="center" vertical="center"/>
    </xf>
    <xf numFmtId="0" fontId="33" fillId="2" borderId="75" xfId="0" applyFont="1" applyFill="1" applyBorder="1" applyAlignment="1">
      <alignment horizontal="center" vertical="center"/>
    </xf>
    <xf numFmtId="0" fontId="35" fillId="2" borderId="78" xfId="0" applyFont="1" applyFill="1" applyBorder="1" applyAlignment="1">
      <alignment horizontal="center" vertical="center"/>
    </xf>
    <xf numFmtId="175" fontId="34" fillId="2" borderId="35" xfId="0" applyNumberFormat="1" applyFont="1" applyFill="1" applyBorder="1" applyAlignment="1" applyProtection="1">
      <alignment horizontal="center" vertical="center"/>
      <protection locked="0"/>
    </xf>
    <xf numFmtId="0" fontId="36" fillId="2" borderId="74" xfId="0" applyFont="1" applyFill="1" applyBorder="1" applyAlignment="1">
      <alignment horizontal="center" vertical="center"/>
    </xf>
    <xf numFmtId="0" fontId="8" fillId="8" borderId="93" xfId="0" applyFont="1" applyFill="1" applyBorder="1"/>
    <xf numFmtId="0" fontId="8" fillId="8" borderId="94" xfId="0" applyFont="1" applyFill="1" applyBorder="1"/>
    <xf numFmtId="0" fontId="8" fillId="8" borderId="95" xfId="0" applyFont="1" applyFill="1" applyBorder="1"/>
    <xf numFmtId="0" fontId="7" fillId="2" borderId="96" xfId="1" applyFill="1" applyBorder="1" applyAlignment="1" applyProtection="1">
      <alignment wrapText="1"/>
    </xf>
    <xf numFmtId="0" fontId="12" fillId="0" borderId="31" xfId="0" applyNumberFormat="1" applyFont="1" applyFill="1" applyBorder="1" applyAlignment="1" applyProtection="1">
      <alignment horizontal="left" vertical="top"/>
      <protection hidden="1"/>
    </xf>
    <xf numFmtId="0" fontId="12" fillId="0" borderId="9" xfId="0" applyNumberFormat="1" applyFont="1" applyFill="1" applyBorder="1" applyAlignment="1" applyProtection="1">
      <alignment horizontal="left" vertical="top"/>
      <protection hidden="1"/>
    </xf>
    <xf numFmtId="0" fontId="12" fillId="0" borderId="10" xfId="0" applyNumberFormat="1" applyFont="1" applyFill="1" applyBorder="1" applyAlignment="1" applyProtection="1">
      <alignment horizontal="left" vertical="top"/>
      <protection hidden="1"/>
    </xf>
    <xf numFmtId="0" fontId="20" fillId="0" borderId="21" xfId="0" applyNumberFormat="1" applyFont="1" applyFill="1" applyBorder="1" applyAlignment="1" applyProtection="1">
      <alignment horizontal="left" vertical="top"/>
      <protection hidden="1"/>
    </xf>
    <xf numFmtId="0" fontId="12" fillId="0" borderId="21" xfId="0" applyNumberFormat="1" applyFont="1" applyFill="1" applyBorder="1" applyAlignment="1" applyProtection="1">
      <alignment horizontal="left" vertical="top"/>
      <protection hidden="1"/>
    </xf>
    <xf numFmtId="0" fontId="20" fillId="0" borderId="42" xfId="0" applyNumberFormat="1" applyFont="1" applyFill="1" applyBorder="1" applyAlignment="1" applyProtection="1">
      <alignment horizontal="left" vertical="top"/>
      <protection hidden="1"/>
    </xf>
    <xf numFmtId="0" fontId="20" fillId="0" borderId="10" xfId="0" applyNumberFormat="1" applyFont="1" applyFill="1" applyBorder="1" applyAlignment="1" applyProtection="1">
      <alignment horizontal="left" vertical="top"/>
      <protection hidden="1"/>
    </xf>
    <xf numFmtId="0" fontId="20" fillId="0" borderId="31" xfId="0" applyNumberFormat="1" applyFont="1" applyFill="1" applyBorder="1" applyAlignment="1" applyProtection="1">
      <alignment horizontal="left" vertical="top"/>
      <protection hidden="1"/>
    </xf>
    <xf numFmtId="0" fontId="20" fillId="0" borderId="9" xfId="0" applyNumberFormat="1" applyFont="1" applyFill="1" applyBorder="1" applyAlignment="1" applyProtection="1">
      <alignment horizontal="left" vertical="top"/>
      <protection hidden="1"/>
    </xf>
    <xf numFmtId="3" fontId="20" fillId="0" borderId="25" xfId="0" applyNumberFormat="1" applyFont="1" applyFill="1" applyBorder="1" applyAlignment="1" applyProtection="1">
      <alignment horizontal="center" vertical="top"/>
      <protection hidden="1"/>
    </xf>
    <xf numFmtId="3" fontId="20" fillId="0" borderId="48" xfId="0" applyNumberFormat="1" applyFont="1" applyFill="1" applyBorder="1" applyAlignment="1" applyProtection="1">
      <alignment horizontal="center" vertical="top"/>
      <protection hidden="1"/>
    </xf>
    <xf numFmtId="0" fontId="21" fillId="9" borderId="30" xfId="0" applyNumberFormat="1" applyFont="1" applyFill="1" applyBorder="1" applyAlignment="1" applyProtection="1">
      <alignment horizontal="center" vertical="top"/>
      <protection hidden="1"/>
    </xf>
    <xf numFmtId="0" fontId="21" fillId="9" borderId="21" xfId="0" applyNumberFormat="1" applyFont="1" applyFill="1" applyBorder="1" applyAlignment="1" applyProtection="1">
      <alignment horizontal="center" vertical="top"/>
      <protection hidden="1"/>
    </xf>
    <xf numFmtId="0" fontId="21" fillId="9" borderId="26" xfId="0" applyNumberFormat="1" applyFont="1" applyFill="1" applyBorder="1" applyAlignment="1" applyProtection="1">
      <alignment horizontal="center" vertical="top"/>
      <protection hidden="1"/>
    </xf>
    <xf numFmtId="0" fontId="21" fillId="9" borderId="22" xfId="0" applyNumberFormat="1" applyFont="1" applyFill="1" applyBorder="1" applyAlignment="1" applyProtection="1">
      <alignment horizontal="center" vertical="top"/>
      <protection hidden="1"/>
    </xf>
    <xf numFmtId="0" fontId="21" fillId="9" borderId="18" xfId="0" applyNumberFormat="1" applyFont="1" applyFill="1" applyBorder="1" applyAlignment="1" applyProtection="1">
      <alignment horizontal="center" vertical="top"/>
      <protection hidden="1"/>
    </xf>
    <xf numFmtId="0" fontId="21" fillId="9" borderId="19" xfId="0" applyNumberFormat="1" applyFont="1" applyFill="1" applyBorder="1" applyAlignment="1" applyProtection="1">
      <alignment horizontal="center" vertical="top"/>
      <protection hidden="1"/>
    </xf>
    <xf numFmtId="3" fontId="20" fillId="0" borderId="19" xfId="0" applyNumberFormat="1" applyFont="1" applyFill="1" applyBorder="1" applyAlignment="1" applyProtection="1">
      <alignment horizontal="center" vertical="top"/>
      <protection hidden="1"/>
    </xf>
    <xf numFmtId="0" fontId="20" fillId="10" borderId="20" xfId="0" applyNumberFormat="1" applyFont="1" applyFill="1" applyBorder="1" applyAlignment="1" applyProtection="1">
      <alignment horizontal="center" vertical="center" wrapText="1"/>
      <protection hidden="1"/>
    </xf>
    <xf numFmtId="170" fontId="12" fillId="0" borderId="9" xfId="0" applyNumberFormat="1" applyFont="1" applyFill="1" applyBorder="1" applyAlignment="1" applyProtection="1">
      <alignment horizontal="center" vertical="top"/>
      <protection hidden="1"/>
    </xf>
    <xf numFmtId="3" fontId="20" fillId="0" borderId="49" xfId="0" applyNumberFormat="1" applyFont="1" applyFill="1" applyBorder="1" applyAlignment="1" applyProtection="1">
      <alignment horizontal="center" vertical="top"/>
      <protection hidden="1"/>
    </xf>
    <xf numFmtId="170" fontId="12" fillId="0" borderId="10" xfId="0" applyNumberFormat="1" applyFont="1" applyFill="1" applyBorder="1" applyAlignment="1" applyProtection="1">
      <alignment horizontal="center" vertical="top"/>
      <protection hidden="1"/>
    </xf>
    <xf numFmtId="0" fontId="12" fillId="3" borderId="6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/>
    <xf numFmtId="0" fontId="12" fillId="0" borderId="9" xfId="0" applyNumberFormat="1" applyFont="1" applyFill="1" applyBorder="1" applyAlignment="1" applyProtection="1">
      <alignment horizontal="left" vertical="top"/>
      <protection hidden="1"/>
    </xf>
    <xf numFmtId="3" fontId="20" fillId="0" borderId="32" xfId="0" applyNumberFormat="1" applyFont="1" applyFill="1" applyBorder="1" applyAlignment="1" applyProtection="1">
      <alignment horizontal="center" vertical="top"/>
      <protection hidden="1"/>
    </xf>
    <xf numFmtId="0" fontId="12" fillId="0" borderId="10" xfId="0" applyNumberFormat="1" applyFont="1" applyFill="1" applyBorder="1" applyAlignment="1" applyProtection="1">
      <alignment horizontal="left" vertical="top"/>
      <protection hidden="1"/>
    </xf>
    <xf numFmtId="3" fontId="20" fillId="0" borderId="27" xfId="0" applyNumberFormat="1" applyFont="1" applyFill="1" applyBorder="1" applyAlignment="1" applyProtection="1">
      <alignment horizontal="center" vertical="top"/>
      <protection hidden="1"/>
    </xf>
    <xf numFmtId="0" fontId="20" fillId="0" borderId="42" xfId="0" applyNumberFormat="1" applyFont="1" applyFill="1" applyBorder="1" applyAlignment="1" applyProtection="1">
      <alignment horizontal="left" vertical="top"/>
      <protection hidden="1"/>
    </xf>
    <xf numFmtId="0" fontId="20" fillId="0" borderId="10" xfId="0" applyNumberFormat="1" applyFont="1" applyFill="1" applyBorder="1" applyAlignment="1" applyProtection="1">
      <alignment horizontal="left" vertical="top"/>
      <protection hidden="1"/>
    </xf>
    <xf numFmtId="0" fontId="20" fillId="0" borderId="31" xfId="0" applyNumberFormat="1" applyFont="1" applyFill="1" applyBorder="1" applyAlignment="1" applyProtection="1">
      <alignment horizontal="left" vertical="top"/>
      <protection hidden="1"/>
    </xf>
    <xf numFmtId="0" fontId="21" fillId="9" borderId="23" xfId="0" applyNumberFormat="1" applyFont="1" applyFill="1" applyBorder="1" applyAlignment="1" applyProtection="1">
      <alignment horizontal="center" vertical="top"/>
      <protection hidden="1"/>
    </xf>
    <xf numFmtId="0" fontId="21" fillId="9" borderId="30" xfId="0" applyNumberFormat="1" applyFont="1" applyFill="1" applyBorder="1" applyAlignment="1" applyProtection="1">
      <alignment horizontal="center" vertical="top"/>
      <protection hidden="1"/>
    </xf>
    <xf numFmtId="0" fontId="21" fillId="9" borderId="21" xfId="0" applyNumberFormat="1" applyFont="1" applyFill="1" applyBorder="1" applyAlignment="1" applyProtection="1">
      <alignment horizontal="center" vertical="top"/>
      <protection hidden="1"/>
    </xf>
    <xf numFmtId="0" fontId="21" fillId="9" borderId="22" xfId="0" applyNumberFormat="1" applyFont="1" applyFill="1" applyBorder="1" applyAlignment="1" applyProtection="1">
      <alignment horizontal="center" vertical="top"/>
      <protection hidden="1"/>
    </xf>
    <xf numFmtId="0" fontId="21" fillId="9" borderId="18" xfId="0" applyNumberFormat="1" applyFont="1" applyFill="1" applyBorder="1" applyAlignment="1" applyProtection="1">
      <alignment horizontal="center" vertical="top"/>
      <protection hidden="1"/>
    </xf>
    <xf numFmtId="0" fontId="21" fillId="9" borderId="19" xfId="0" applyNumberFormat="1" applyFont="1" applyFill="1" applyBorder="1" applyAlignment="1" applyProtection="1">
      <alignment horizontal="center" vertical="top"/>
      <protection hidden="1"/>
    </xf>
    <xf numFmtId="0" fontId="12" fillId="0" borderId="10" xfId="0" applyNumberFormat="1" applyFont="1" applyFill="1" applyBorder="1" applyAlignment="1" applyProtection="1">
      <alignment horizontal="center" vertical="center"/>
      <protection hidden="1"/>
    </xf>
    <xf numFmtId="0" fontId="12" fillId="0" borderId="49" xfId="0" applyNumberFormat="1" applyFont="1" applyFill="1" applyBorder="1" applyAlignment="1" applyProtection="1">
      <alignment horizontal="center" vertical="center"/>
      <protection hidden="1"/>
    </xf>
    <xf numFmtId="0" fontId="20" fillId="3" borderId="0" xfId="0" applyNumberFormat="1" applyFont="1" applyFill="1" applyBorder="1" applyAlignment="1" applyProtection="1">
      <alignment horizontal="center" vertical="top"/>
      <protection hidden="1"/>
    </xf>
    <xf numFmtId="170" fontId="12" fillId="0" borderId="31" xfId="0" applyNumberFormat="1" applyFont="1" applyFill="1" applyBorder="1" applyAlignment="1" applyProtection="1">
      <alignment horizontal="center" vertical="top"/>
      <protection hidden="1"/>
    </xf>
    <xf numFmtId="170" fontId="12" fillId="0" borderId="9" xfId="0" applyNumberFormat="1" applyFont="1" applyFill="1" applyBorder="1" applyAlignment="1" applyProtection="1">
      <alignment horizontal="center" vertical="top"/>
      <protection hidden="1"/>
    </xf>
    <xf numFmtId="170" fontId="12" fillId="0" borderId="41" xfId="0" applyNumberFormat="1" applyFont="1" applyFill="1" applyBorder="1" applyAlignment="1" applyProtection="1">
      <alignment horizontal="center" vertical="top"/>
      <protection hidden="1"/>
    </xf>
    <xf numFmtId="0" fontId="21" fillId="9" borderId="17" xfId="0" applyNumberFormat="1" applyFont="1" applyFill="1" applyBorder="1" applyAlignment="1" applyProtection="1">
      <alignment horizontal="center" vertical="top"/>
      <protection hidden="1"/>
    </xf>
    <xf numFmtId="170" fontId="12" fillId="0" borderId="42" xfId="0" applyNumberFormat="1" applyFont="1" applyFill="1" applyBorder="1" applyAlignment="1" applyProtection="1">
      <alignment horizontal="center" vertical="top"/>
      <protection hidden="1"/>
    </xf>
    <xf numFmtId="170" fontId="12" fillId="0" borderId="10" xfId="0" applyNumberFormat="1" applyFont="1" applyFill="1" applyBorder="1" applyAlignment="1" applyProtection="1">
      <alignment horizontal="center" vertical="top"/>
      <protection hidden="1"/>
    </xf>
    <xf numFmtId="0" fontId="12" fillId="3" borderId="0" xfId="0" applyNumberFormat="1" applyFont="1" applyFill="1" applyBorder="1" applyAlignment="1" applyProtection="1">
      <alignment horizontal="left" vertical="top"/>
      <protection hidden="1"/>
    </xf>
    <xf numFmtId="0" fontId="12" fillId="0" borderId="31" xfId="0" applyNumberFormat="1" applyFont="1" applyFill="1" applyBorder="1" applyAlignment="1" applyProtection="1">
      <alignment horizontal="left" vertical="top"/>
      <protection hidden="1"/>
    </xf>
    <xf numFmtId="0" fontId="12" fillId="0" borderId="9" xfId="0" applyNumberFormat="1" applyFont="1" applyFill="1" applyBorder="1" applyAlignment="1" applyProtection="1">
      <alignment horizontal="left" vertical="top"/>
      <protection hidden="1"/>
    </xf>
    <xf numFmtId="0" fontId="12" fillId="0" borderId="10" xfId="0" applyNumberFormat="1" applyFont="1" applyFill="1" applyBorder="1" applyAlignment="1" applyProtection="1">
      <alignment horizontal="left" vertical="top"/>
      <protection hidden="1"/>
    </xf>
    <xf numFmtId="0" fontId="12" fillId="0" borderId="17" xfId="0" applyNumberFormat="1" applyFont="1" applyFill="1" applyBorder="1" applyAlignment="1" applyProtection="1">
      <alignment vertical="top"/>
      <protection hidden="1"/>
    </xf>
    <xf numFmtId="3" fontId="20" fillId="0" borderId="21" xfId="0" applyNumberFormat="1" applyFont="1" applyFill="1" applyBorder="1" applyAlignment="1" applyProtection="1">
      <alignment horizontal="center" vertical="center"/>
      <protection hidden="1"/>
    </xf>
    <xf numFmtId="0" fontId="12" fillId="0" borderId="9" xfId="0" applyNumberFormat="1" applyFont="1" applyFill="1" applyBorder="1" applyAlignment="1" applyProtection="1">
      <alignment horizontal="center" vertical="top"/>
      <protection hidden="1"/>
    </xf>
    <xf numFmtId="0" fontId="12" fillId="0" borderId="20" xfId="0" applyNumberFormat="1" applyFont="1" applyFill="1" applyBorder="1" applyAlignment="1" applyProtection="1">
      <alignment vertical="top"/>
      <protection hidden="1"/>
    </xf>
    <xf numFmtId="3" fontId="20" fillId="0" borderId="42" xfId="0" applyNumberFormat="1" applyFont="1" applyFill="1" applyBorder="1" applyAlignment="1" applyProtection="1">
      <alignment vertical="center"/>
      <protection hidden="1"/>
    </xf>
    <xf numFmtId="3" fontId="20" fillId="0" borderId="55" xfId="0" applyNumberFormat="1" applyFont="1" applyFill="1" applyBorder="1" applyAlignment="1" applyProtection="1">
      <alignment vertical="center"/>
      <protection hidden="1"/>
    </xf>
    <xf numFmtId="49" fontId="12" fillId="0" borderId="9" xfId="0" applyNumberFormat="1" applyFont="1" applyFill="1" applyBorder="1" applyAlignment="1" applyProtection="1">
      <alignment horizontal="center" vertical="top"/>
      <protection hidden="1"/>
    </xf>
    <xf numFmtId="49" fontId="12" fillId="0" borderId="49" xfId="0" applyNumberFormat="1" applyFont="1" applyFill="1" applyBorder="1" applyAlignment="1" applyProtection="1">
      <alignment horizontal="center" vertical="top"/>
      <protection hidden="1"/>
    </xf>
    <xf numFmtId="49" fontId="12" fillId="0" borderId="46" xfId="0" applyNumberFormat="1" applyFont="1" applyFill="1" applyBorder="1" applyAlignment="1" applyProtection="1">
      <alignment horizontal="center" vertical="top"/>
      <protection hidden="1"/>
    </xf>
    <xf numFmtId="0" fontId="20" fillId="3" borderId="36" xfId="0" applyNumberFormat="1" applyFont="1" applyFill="1" applyBorder="1" applyAlignment="1" applyProtection="1">
      <alignment vertical="top"/>
      <protection hidden="1"/>
    </xf>
    <xf numFmtId="170" fontId="12" fillId="0" borderId="17" xfId="0" applyNumberFormat="1" applyFont="1" applyFill="1" applyBorder="1" applyAlignment="1" applyProtection="1">
      <alignment horizontal="center" vertical="center"/>
      <protection hidden="1"/>
    </xf>
    <xf numFmtId="170" fontId="12" fillId="0" borderId="18" xfId="0" applyNumberFormat="1" applyFont="1" applyFill="1" applyBorder="1" applyAlignment="1" applyProtection="1">
      <alignment horizontal="center" vertical="center"/>
      <protection hidden="1"/>
    </xf>
    <xf numFmtId="170" fontId="12" fillId="0" borderId="19" xfId="0" applyNumberFormat="1" applyFont="1" applyFill="1" applyBorder="1" applyAlignment="1" applyProtection="1">
      <alignment horizontal="center" vertical="center"/>
      <protection hidden="1"/>
    </xf>
    <xf numFmtId="170" fontId="12" fillId="0" borderId="31" xfId="0" applyNumberFormat="1" applyFont="1" applyFill="1" applyBorder="1" applyAlignment="1" applyProtection="1">
      <alignment horizontal="center" vertical="center"/>
      <protection hidden="1"/>
    </xf>
    <xf numFmtId="0" fontId="12" fillId="0" borderId="51" xfId="0" applyNumberFormat="1" applyFont="1" applyFill="1" applyBorder="1" applyAlignment="1" applyProtection="1">
      <alignment vertical="top"/>
      <protection hidden="1"/>
    </xf>
    <xf numFmtId="0" fontId="12" fillId="0" borderId="55" xfId="0" applyNumberFormat="1" applyFont="1" applyFill="1" applyBorder="1" applyAlignment="1" applyProtection="1">
      <alignment vertical="top"/>
      <protection hidden="1"/>
    </xf>
    <xf numFmtId="0" fontId="12" fillId="0" borderId="31" xfId="0" applyNumberFormat="1" applyFont="1" applyFill="1" applyBorder="1" applyAlignment="1" applyProtection="1">
      <alignment horizontal="left" vertical="top"/>
      <protection hidden="1"/>
    </xf>
    <xf numFmtId="0" fontId="12" fillId="0" borderId="9" xfId="0" applyNumberFormat="1" applyFont="1" applyFill="1" applyBorder="1" applyAlignment="1" applyProtection="1">
      <alignment horizontal="left" vertical="top"/>
      <protection hidden="1"/>
    </xf>
    <xf numFmtId="0" fontId="12" fillId="0" borderId="10" xfId="0" applyNumberFormat="1" applyFont="1" applyFill="1" applyBorder="1" applyAlignment="1" applyProtection="1">
      <alignment horizontal="left" vertical="top"/>
      <protection hidden="1"/>
    </xf>
    <xf numFmtId="0" fontId="9" fillId="3" borderId="0" xfId="0" applyFont="1" applyFill="1" applyBorder="1" applyAlignment="1"/>
    <xf numFmtId="0" fontId="0" fillId="3" borderId="0" xfId="0" applyFill="1" applyBorder="1"/>
    <xf numFmtId="0" fontId="21" fillId="9" borderId="65" xfId="0" applyFont="1" applyFill="1" applyBorder="1" applyAlignment="1">
      <alignment horizontal="center"/>
    </xf>
    <xf numFmtId="0" fontId="12" fillId="3" borderId="85" xfId="0" applyNumberFormat="1" applyFont="1" applyFill="1" applyBorder="1" applyAlignment="1" applyProtection="1">
      <alignment horizontal="left" vertical="top"/>
      <protection hidden="1"/>
    </xf>
    <xf numFmtId="0" fontId="12" fillId="3" borderId="67" xfId="0" applyNumberFormat="1" applyFont="1" applyFill="1" applyBorder="1" applyAlignment="1" applyProtection="1">
      <alignment horizontal="left" vertical="top"/>
      <protection hidden="1"/>
    </xf>
    <xf numFmtId="3" fontId="20" fillId="3" borderId="33" xfId="0" applyNumberFormat="1" applyFont="1" applyFill="1" applyBorder="1" applyAlignment="1" applyProtection="1">
      <alignment horizontal="center" vertical="top"/>
      <protection hidden="1"/>
    </xf>
    <xf numFmtId="0" fontId="12" fillId="3" borderId="38" xfId="0" applyNumberFormat="1" applyFont="1" applyFill="1" applyBorder="1" applyAlignment="1" applyProtection="1">
      <alignment horizontal="left" vertical="top" wrapText="1"/>
      <protection hidden="1"/>
    </xf>
    <xf numFmtId="168" fontId="9" fillId="0" borderId="0" xfId="2" quotePrefix="1" applyNumberFormat="1" applyFont="1" applyFill="1" applyBorder="1" applyAlignment="1" applyProtection="1"/>
    <xf numFmtId="3" fontId="20" fillId="0" borderId="22" xfId="0" applyNumberFormat="1" applyFont="1" applyBorder="1" applyAlignment="1">
      <alignment horizontal="center"/>
    </xf>
    <xf numFmtId="0" fontId="12" fillId="0" borderId="9" xfId="0" applyNumberFormat="1" applyFont="1" applyFill="1" applyBorder="1" applyAlignment="1" applyProtection="1">
      <alignment horizontal="left" vertical="top"/>
      <protection hidden="1"/>
    </xf>
    <xf numFmtId="3" fontId="20" fillId="0" borderId="32" xfId="0" applyNumberFormat="1" applyFont="1" applyFill="1" applyBorder="1" applyAlignment="1" applyProtection="1">
      <alignment horizontal="center" vertical="top"/>
      <protection hidden="1"/>
    </xf>
    <xf numFmtId="0" fontId="12" fillId="0" borderId="10" xfId="0" applyNumberFormat="1" applyFont="1" applyFill="1" applyBorder="1" applyAlignment="1" applyProtection="1">
      <alignment horizontal="left" vertical="top"/>
      <protection hidden="1"/>
    </xf>
    <xf numFmtId="0" fontId="21" fillId="9" borderId="23" xfId="0" applyNumberFormat="1" applyFont="1" applyFill="1" applyBorder="1" applyAlignment="1" applyProtection="1">
      <alignment horizontal="center" vertical="top"/>
      <protection hidden="1"/>
    </xf>
    <xf numFmtId="0" fontId="21" fillId="9" borderId="30" xfId="0" applyNumberFormat="1" applyFont="1" applyFill="1" applyBorder="1" applyAlignment="1" applyProtection="1">
      <alignment horizontal="center" vertical="top"/>
      <protection hidden="1"/>
    </xf>
    <xf numFmtId="0" fontId="21" fillId="9" borderId="21" xfId="0" applyNumberFormat="1" applyFont="1" applyFill="1" applyBorder="1" applyAlignment="1" applyProtection="1">
      <alignment horizontal="center" vertical="top"/>
      <protection hidden="1"/>
    </xf>
    <xf numFmtId="0" fontId="21" fillId="9" borderId="22" xfId="0" applyNumberFormat="1" applyFont="1" applyFill="1" applyBorder="1" applyAlignment="1" applyProtection="1">
      <alignment horizontal="center" vertical="top"/>
      <protection hidden="1"/>
    </xf>
    <xf numFmtId="0" fontId="21" fillId="9" borderId="18" xfId="0" applyNumberFormat="1" applyFont="1" applyFill="1" applyBorder="1" applyAlignment="1" applyProtection="1">
      <alignment horizontal="center" vertical="top"/>
      <protection hidden="1"/>
    </xf>
    <xf numFmtId="0" fontId="21" fillId="9" borderId="19" xfId="0" applyNumberFormat="1" applyFont="1" applyFill="1" applyBorder="1" applyAlignment="1" applyProtection="1">
      <alignment horizontal="center" vertical="top"/>
      <protection hidden="1"/>
    </xf>
    <xf numFmtId="0" fontId="21" fillId="9" borderId="17" xfId="0" applyNumberFormat="1" applyFont="1" applyFill="1" applyBorder="1" applyAlignment="1" applyProtection="1">
      <alignment horizontal="center" vertical="top"/>
      <protection hidden="1"/>
    </xf>
    <xf numFmtId="0" fontId="12" fillId="3" borderId="0" xfId="0" applyNumberFormat="1" applyFont="1" applyFill="1" applyBorder="1" applyAlignment="1" applyProtection="1">
      <alignment horizontal="left" vertical="top"/>
      <protection hidden="1"/>
    </xf>
    <xf numFmtId="0" fontId="21" fillId="9" borderId="21" xfId="0" applyNumberFormat="1" applyFont="1" applyFill="1" applyBorder="1" applyAlignment="1" applyProtection="1">
      <alignment horizontal="center" vertical="top"/>
      <protection hidden="1"/>
    </xf>
    <xf numFmtId="0" fontId="21" fillId="9" borderId="18" xfId="0" applyNumberFormat="1" applyFont="1" applyFill="1" applyBorder="1" applyAlignment="1" applyProtection="1">
      <alignment horizontal="center" vertical="top"/>
      <protection hidden="1"/>
    </xf>
    <xf numFmtId="170" fontId="12" fillId="0" borderId="9" xfId="0" applyNumberFormat="1" applyFont="1" applyFill="1" applyBorder="1" applyAlignment="1" applyProtection="1">
      <alignment horizontal="center" vertical="top"/>
      <protection hidden="1"/>
    </xf>
    <xf numFmtId="170" fontId="12" fillId="0" borderId="10" xfId="0" applyNumberFormat="1" applyFont="1" applyFill="1" applyBorder="1" applyAlignment="1" applyProtection="1">
      <alignment horizontal="center" vertical="top"/>
      <protection hidden="1"/>
    </xf>
    <xf numFmtId="0" fontId="9" fillId="0" borderId="0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4" fillId="4" borderId="0" xfId="0" applyFont="1" applyFill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/>
    </xf>
    <xf numFmtId="0" fontId="33" fillId="2" borderId="75" xfId="0" applyFont="1" applyFill="1" applyBorder="1" applyAlignment="1">
      <alignment horizontal="center" vertical="center"/>
    </xf>
    <xf numFmtId="0" fontId="7" fillId="2" borderId="4" xfId="1" applyFill="1" applyBorder="1" applyAlignment="1" applyProtection="1">
      <alignment horizontal="left" wrapText="1" indent="2"/>
    </xf>
    <xf numFmtId="0" fontId="7" fillId="2" borderId="0" xfId="1" applyFill="1" applyBorder="1" applyAlignment="1" applyProtection="1">
      <alignment horizontal="left" wrapText="1" indent="2"/>
    </xf>
    <xf numFmtId="0" fontId="7" fillId="2" borderId="5" xfId="1" applyFill="1" applyBorder="1" applyAlignment="1" applyProtection="1">
      <alignment horizontal="left" wrapText="1" indent="2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2" borderId="4" xfId="1" applyFill="1" applyBorder="1" applyAlignment="1" applyProtection="1">
      <alignment wrapText="1"/>
    </xf>
    <xf numFmtId="0" fontId="7" fillId="2" borderId="0" xfId="1" applyFill="1" applyBorder="1" applyAlignment="1" applyProtection="1">
      <alignment wrapText="1"/>
    </xf>
    <xf numFmtId="0" fontId="7" fillId="2" borderId="5" xfId="1" applyFill="1" applyBorder="1" applyAlignment="1" applyProtection="1">
      <alignment wrapText="1"/>
    </xf>
    <xf numFmtId="0" fontId="7" fillId="3" borderId="4" xfId="1" applyFill="1" applyBorder="1" applyAlignment="1" applyProtection="1">
      <alignment wrapText="1"/>
    </xf>
    <xf numFmtId="0" fontId="7" fillId="3" borderId="0" xfId="1" applyFill="1" applyBorder="1" applyAlignment="1" applyProtection="1">
      <alignment wrapText="1"/>
    </xf>
    <xf numFmtId="0" fontId="7" fillId="3" borderId="5" xfId="1" applyFill="1" applyBorder="1" applyAlignment="1" applyProtection="1">
      <alignment wrapText="1"/>
    </xf>
    <xf numFmtId="0" fontId="7" fillId="3" borderId="6" xfId="1" applyFill="1" applyBorder="1" applyAlignment="1" applyProtection="1">
      <alignment wrapText="1"/>
    </xf>
    <xf numFmtId="0" fontId="7" fillId="3" borderId="7" xfId="1" applyFill="1" applyBorder="1" applyAlignment="1" applyProtection="1">
      <alignment wrapText="1"/>
    </xf>
    <xf numFmtId="0" fontId="7" fillId="3" borderId="8" xfId="1" applyFill="1" applyBorder="1" applyAlignment="1" applyProtection="1">
      <alignment wrapText="1"/>
    </xf>
    <xf numFmtId="0" fontId="19" fillId="10" borderId="29" xfId="0" applyFont="1" applyFill="1" applyBorder="1" applyAlignment="1">
      <alignment horizontal="left"/>
    </xf>
    <xf numFmtId="0" fontId="19" fillId="10" borderId="30" xfId="0" applyFont="1" applyFill="1" applyBorder="1" applyAlignment="1">
      <alignment horizontal="left"/>
    </xf>
    <xf numFmtId="0" fontId="16" fillId="9" borderId="17" xfId="0" applyNumberFormat="1" applyFont="1" applyFill="1" applyBorder="1" applyAlignment="1" applyProtection="1">
      <alignment horizontal="left" vertical="top"/>
    </xf>
    <xf numFmtId="0" fontId="16" fillId="9" borderId="18" xfId="0" applyNumberFormat="1" applyFont="1" applyFill="1" applyBorder="1" applyAlignment="1" applyProtection="1">
      <alignment horizontal="left" vertical="top"/>
    </xf>
    <xf numFmtId="0" fontId="16" fillId="9" borderId="23" xfId="0" applyNumberFormat="1" applyFont="1" applyFill="1" applyBorder="1" applyAlignment="1" applyProtection="1">
      <alignment horizontal="left" vertical="top"/>
    </xf>
    <xf numFmtId="0" fontId="11" fillId="6" borderId="13" xfId="0" applyNumberFormat="1" applyFont="1" applyFill="1" applyBorder="1" applyAlignment="1" applyProtection="1">
      <alignment horizontal="center" vertical="center"/>
    </xf>
    <xf numFmtId="0" fontId="11" fillId="6" borderId="14" xfId="0" applyNumberFormat="1" applyFont="1" applyFill="1" applyBorder="1" applyAlignment="1" applyProtection="1">
      <alignment horizontal="center" vertical="center"/>
    </xf>
    <xf numFmtId="0" fontId="11" fillId="6" borderId="15" xfId="0" applyNumberFormat="1" applyFont="1" applyFill="1" applyBorder="1" applyAlignment="1" applyProtection="1">
      <alignment horizontal="center" vertical="center"/>
    </xf>
    <xf numFmtId="0" fontId="11" fillId="6" borderId="16" xfId="0" applyNumberFormat="1" applyFont="1" applyFill="1" applyBorder="1" applyAlignment="1" applyProtection="1">
      <alignment horizontal="center" vertical="center"/>
    </xf>
    <xf numFmtId="0" fontId="17" fillId="0" borderId="25" xfId="0" applyNumberFormat="1" applyFont="1" applyFill="1" applyBorder="1" applyAlignment="1" applyProtection="1">
      <alignment horizontal="left" vertical="top"/>
    </xf>
    <xf numFmtId="0" fontId="17" fillId="0" borderId="26" xfId="0" applyNumberFormat="1" applyFont="1" applyFill="1" applyBorder="1" applyAlignment="1" applyProtection="1">
      <alignment horizontal="left" vertical="top"/>
    </xf>
    <xf numFmtId="3" fontId="20" fillId="0" borderId="61" xfId="0" applyNumberFormat="1" applyFont="1" applyFill="1" applyBorder="1" applyAlignment="1" applyProtection="1">
      <alignment horizontal="center" vertical="center"/>
      <protection hidden="1"/>
    </xf>
    <xf numFmtId="3" fontId="20" fillId="0" borderId="60" xfId="0" applyNumberFormat="1" applyFont="1" applyFill="1" applyBorder="1" applyAlignment="1" applyProtection="1">
      <alignment horizontal="center" vertical="center"/>
      <protection hidden="1"/>
    </xf>
    <xf numFmtId="3" fontId="20" fillId="0" borderId="59" xfId="0" applyNumberFormat="1" applyFont="1" applyFill="1" applyBorder="1" applyAlignment="1" applyProtection="1">
      <alignment horizontal="center" vertical="center"/>
      <protection hidden="1"/>
    </xf>
    <xf numFmtId="3" fontId="20" fillId="0" borderId="58" xfId="0" applyNumberFormat="1" applyFont="1" applyFill="1" applyBorder="1" applyAlignment="1" applyProtection="1">
      <alignment horizontal="center" vertical="center"/>
      <protection hidden="1"/>
    </xf>
    <xf numFmtId="3" fontId="20" fillId="0" borderId="0" xfId="0" applyNumberFormat="1" applyFont="1" applyFill="1" applyBorder="1" applyAlignment="1" applyProtection="1">
      <alignment horizontal="center" vertical="center"/>
      <protection hidden="1"/>
    </xf>
    <xf numFmtId="3" fontId="20" fillId="0" borderId="57" xfId="0" applyNumberFormat="1" applyFont="1" applyFill="1" applyBorder="1" applyAlignment="1" applyProtection="1">
      <alignment horizontal="center" vertical="center"/>
      <protection hidden="1"/>
    </xf>
    <xf numFmtId="3" fontId="20" fillId="0" borderId="36" xfId="0" applyNumberFormat="1" applyFont="1" applyFill="1" applyBorder="1" applyAlignment="1" applyProtection="1">
      <alignment horizontal="center" vertical="center"/>
      <protection hidden="1"/>
    </xf>
    <xf numFmtId="3" fontId="20" fillId="0" borderId="16" xfId="0" applyNumberFormat="1" applyFont="1" applyFill="1" applyBorder="1" applyAlignment="1" applyProtection="1">
      <alignment horizontal="center" vertical="center"/>
      <protection hidden="1"/>
    </xf>
    <xf numFmtId="3" fontId="20" fillId="0" borderId="56" xfId="0" applyNumberFormat="1" applyFont="1" applyFill="1" applyBorder="1" applyAlignment="1" applyProtection="1">
      <alignment horizontal="center" vertical="center"/>
      <protection hidden="1"/>
    </xf>
    <xf numFmtId="0" fontId="12" fillId="0" borderId="31" xfId="0" applyNumberFormat="1" applyFont="1" applyFill="1" applyBorder="1" applyAlignment="1" applyProtection="1">
      <alignment horizontal="left" vertical="top"/>
      <protection hidden="1"/>
    </xf>
    <xf numFmtId="0" fontId="12" fillId="0" borderId="47" xfId="0" applyNumberFormat="1" applyFont="1" applyFill="1" applyBorder="1" applyAlignment="1" applyProtection="1">
      <alignment horizontal="left" vertical="top"/>
      <protection hidden="1"/>
    </xf>
    <xf numFmtId="0" fontId="12" fillId="0" borderId="9" xfId="0" applyNumberFormat="1" applyFont="1" applyFill="1" applyBorder="1" applyAlignment="1" applyProtection="1">
      <alignment horizontal="left" vertical="top"/>
      <protection hidden="1"/>
    </xf>
    <xf numFmtId="0" fontId="20" fillId="0" borderId="20" xfId="0" applyNumberFormat="1" applyFont="1" applyFill="1" applyBorder="1" applyAlignment="1" applyProtection="1">
      <alignment horizontal="left" vertical="center"/>
      <protection hidden="1"/>
    </xf>
    <xf numFmtId="0" fontId="20" fillId="0" borderId="26" xfId="0" applyNumberFormat="1" applyFont="1" applyFill="1" applyBorder="1" applyAlignment="1" applyProtection="1">
      <alignment horizontal="left" vertical="center"/>
      <protection hidden="1"/>
    </xf>
    <xf numFmtId="0" fontId="20" fillId="0" borderId="21" xfId="0" applyNumberFormat="1" applyFont="1" applyFill="1" applyBorder="1" applyAlignment="1" applyProtection="1">
      <alignment horizontal="left" vertical="center"/>
      <protection hidden="1"/>
    </xf>
    <xf numFmtId="0" fontId="21" fillId="6" borderId="30" xfId="0" applyNumberFormat="1" applyFont="1" applyFill="1" applyBorder="1" applyAlignment="1" applyProtection="1">
      <alignment horizontal="center" vertical="top"/>
      <protection hidden="1"/>
    </xf>
    <xf numFmtId="0" fontId="21" fillId="6" borderId="43" xfId="0" applyNumberFormat="1" applyFont="1" applyFill="1" applyBorder="1" applyAlignment="1" applyProtection="1">
      <alignment horizontal="center" vertical="top"/>
      <protection hidden="1"/>
    </xf>
    <xf numFmtId="3" fontId="20" fillId="0" borderId="23" xfId="0" applyNumberFormat="1" applyFont="1" applyFill="1" applyBorder="1" applyAlignment="1" applyProtection="1">
      <alignment horizontal="center" vertical="top"/>
      <protection hidden="1"/>
    </xf>
    <xf numFmtId="3" fontId="20" fillId="0" borderId="43" xfId="0" applyNumberFormat="1" applyFont="1" applyFill="1" applyBorder="1" applyAlignment="1" applyProtection="1">
      <alignment horizontal="center" vertical="top"/>
      <protection hidden="1"/>
    </xf>
    <xf numFmtId="3" fontId="20" fillId="0" borderId="32" xfId="0" applyNumberFormat="1" applyFont="1" applyFill="1" applyBorder="1" applyAlignment="1" applyProtection="1">
      <alignment horizontal="center" vertical="top"/>
      <protection hidden="1"/>
    </xf>
    <xf numFmtId="3" fontId="20" fillId="0" borderId="40" xfId="0" applyNumberFormat="1" applyFont="1" applyFill="1" applyBorder="1" applyAlignment="1" applyProtection="1">
      <alignment horizontal="center" vertical="top"/>
      <protection hidden="1"/>
    </xf>
    <xf numFmtId="3" fontId="20" fillId="0" borderId="27" xfId="0" applyNumberFormat="1" applyFont="1" applyFill="1" applyBorder="1" applyAlignment="1" applyProtection="1">
      <alignment horizontal="center" vertical="center"/>
      <protection hidden="1"/>
    </xf>
    <xf numFmtId="3" fontId="20" fillId="0" borderId="38" xfId="0" applyNumberFormat="1" applyFont="1" applyFill="1" applyBorder="1" applyAlignment="1" applyProtection="1">
      <alignment horizontal="center" vertical="center"/>
      <protection hidden="1"/>
    </xf>
    <xf numFmtId="0" fontId="21" fillId="9" borderId="29" xfId="0" applyNumberFormat="1" applyFont="1" applyFill="1" applyBorder="1" applyAlignment="1" applyProtection="1">
      <alignment horizontal="left" vertical="top"/>
      <protection hidden="1"/>
    </xf>
    <xf numFmtId="0" fontId="21" fillId="9" borderId="30" xfId="0" applyNumberFormat="1" applyFont="1" applyFill="1" applyBorder="1" applyAlignment="1" applyProtection="1">
      <alignment horizontal="left" vertical="top"/>
      <protection hidden="1"/>
    </xf>
    <xf numFmtId="0" fontId="12" fillId="0" borderId="45" xfId="0" applyNumberFormat="1" applyFont="1" applyFill="1" applyBorder="1" applyAlignment="1" applyProtection="1">
      <alignment horizontal="left" vertical="top"/>
      <protection hidden="1"/>
    </xf>
    <xf numFmtId="0" fontId="12" fillId="0" borderId="54" xfId="0" applyNumberFormat="1" applyFont="1" applyFill="1" applyBorder="1" applyAlignment="1" applyProtection="1">
      <alignment horizontal="left" vertical="top"/>
      <protection hidden="1"/>
    </xf>
    <xf numFmtId="0" fontId="12" fillId="0" borderId="53" xfId="0" applyNumberFormat="1" applyFont="1" applyFill="1" applyBorder="1" applyAlignment="1" applyProtection="1">
      <alignment horizontal="left" vertical="top"/>
      <protection hidden="1"/>
    </xf>
    <xf numFmtId="3" fontId="20" fillId="0" borderId="23" xfId="0" applyNumberFormat="1" applyFont="1" applyFill="1" applyBorder="1" applyAlignment="1" applyProtection="1">
      <alignment horizontal="center" vertical="center"/>
      <protection hidden="1"/>
    </xf>
    <xf numFmtId="3" fontId="20" fillId="0" borderId="43" xfId="0" applyNumberFormat="1" applyFont="1" applyFill="1" applyBorder="1" applyAlignment="1" applyProtection="1">
      <alignment horizontal="center" vertical="center"/>
      <protection hidden="1"/>
    </xf>
    <xf numFmtId="3" fontId="20" fillId="0" borderId="32" xfId="0" applyNumberFormat="1" applyFont="1" applyFill="1" applyBorder="1" applyAlignment="1" applyProtection="1">
      <alignment horizontal="center" vertical="center"/>
      <protection hidden="1"/>
    </xf>
    <xf numFmtId="3" fontId="20" fillId="0" borderId="40" xfId="0" applyNumberFormat="1" applyFont="1" applyFill="1" applyBorder="1" applyAlignment="1" applyProtection="1">
      <alignment horizontal="center" vertical="center"/>
      <protection hidden="1"/>
    </xf>
    <xf numFmtId="0" fontId="20" fillId="10" borderId="16" xfId="0" applyNumberFormat="1" applyFont="1" applyFill="1" applyBorder="1" applyAlignment="1" applyProtection="1">
      <alignment horizontal="left" vertical="top" wrapText="1"/>
      <protection hidden="1"/>
    </xf>
    <xf numFmtId="0" fontId="12" fillId="0" borderId="42" xfId="0" applyNumberFormat="1" applyFont="1" applyFill="1" applyBorder="1" applyAlignment="1" applyProtection="1">
      <alignment horizontal="left" vertical="top"/>
      <protection hidden="1"/>
    </xf>
    <xf numFmtId="0" fontId="21" fillId="9" borderId="25" xfId="0" applyNumberFormat="1" applyFont="1" applyFill="1" applyBorder="1" applyAlignment="1" applyProtection="1">
      <alignment horizontal="left" vertical="top"/>
      <protection hidden="1"/>
    </xf>
    <xf numFmtId="0" fontId="21" fillId="9" borderId="52" xfId="0" applyNumberFormat="1" applyFont="1" applyFill="1" applyBorder="1" applyAlignment="1" applyProtection="1">
      <alignment horizontal="left" vertical="top"/>
      <protection hidden="1"/>
    </xf>
    <xf numFmtId="0" fontId="12" fillId="0" borderId="44" xfId="0" applyNumberFormat="1" applyFont="1" applyFill="1" applyBorder="1" applyAlignment="1" applyProtection="1">
      <alignment horizontal="left" vertical="top"/>
      <protection hidden="1"/>
    </xf>
    <xf numFmtId="0" fontId="12" fillId="0" borderId="10" xfId="0" applyNumberFormat="1" applyFont="1" applyFill="1" applyBorder="1" applyAlignment="1" applyProtection="1">
      <alignment horizontal="left" vertical="top"/>
      <protection hidden="1"/>
    </xf>
    <xf numFmtId="0" fontId="21" fillId="6" borderId="68" xfId="0" applyNumberFormat="1" applyFont="1" applyFill="1" applyBorder="1" applyAlignment="1" applyProtection="1">
      <alignment horizontal="center" vertical="top"/>
      <protection hidden="1"/>
    </xf>
    <xf numFmtId="0" fontId="21" fillId="6" borderId="67" xfId="0" applyNumberFormat="1" applyFont="1" applyFill="1" applyBorder="1" applyAlignment="1" applyProtection="1">
      <alignment horizontal="center" vertical="top"/>
      <protection hidden="1"/>
    </xf>
    <xf numFmtId="0" fontId="20" fillId="7" borderId="31" xfId="0" applyNumberFormat="1" applyFont="1" applyFill="1" applyBorder="1" applyAlignment="1" applyProtection="1">
      <alignment horizontal="center" vertical="center"/>
      <protection hidden="1"/>
    </xf>
    <xf numFmtId="0" fontId="20" fillId="7" borderId="20" xfId="0" applyNumberFormat="1" applyFont="1" applyFill="1" applyBorder="1" applyAlignment="1" applyProtection="1">
      <alignment horizontal="center" vertical="center"/>
      <protection hidden="1"/>
    </xf>
    <xf numFmtId="0" fontId="20" fillId="7" borderId="47" xfId="0" applyNumberFormat="1" applyFont="1" applyFill="1" applyBorder="1" applyAlignment="1" applyProtection="1">
      <alignment horizontal="center" vertical="center"/>
      <protection hidden="1"/>
    </xf>
    <xf numFmtId="0" fontId="20" fillId="7" borderId="26" xfId="0" applyNumberFormat="1" applyFont="1" applyFill="1" applyBorder="1" applyAlignment="1" applyProtection="1">
      <alignment horizontal="center" vertical="center"/>
      <protection hidden="1"/>
    </xf>
    <xf numFmtId="0" fontId="20" fillId="7" borderId="9" xfId="0" applyNumberFormat="1" applyFont="1" applyFill="1" applyBorder="1" applyAlignment="1" applyProtection="1">
      <alignment horizontal="center" vertical="center"/>
      <protection hidden="1"/>
    </xf>
    <xf numFmtId="0" fontId="20" fillId="7" borderId="21" xfId="0" applyNumberFormat="1" applyFont="1" applyFill="1" applyBorder="1" applyAlignment="1" applyProtection="1">
      <alignment horizontal="center" vertical="center"/>
      <protection hidden="1"/>
    </xf>
    <xf numFmtId="0" fontId="20" fillId="7" borderId="46" xfId="0" applyNumberFormat="1" applyFont="1" applyFill="1" applyBorder="1" applyAlignment="1" applyProtection="1">
      <alignment horizontal="center" vertical="center"/>
      <protection hidden="1"/>
    </xf>
    <xf numFmtId="0" fontId="20" fillId="7" borderId="22" xfId="0" applyNumberFormat="1" applyFont="1" applyFill="1" applyBorder="1" applyAlignment="1" applyProtection="1">
      <alignment horizontal="center" vertical="center"/>
      <protection hidden="1"/>
    </xf>
    <xf numFmtId="0" fontId="12" fillId="0" borderId="29" xfId="0" applyNumberFormat="1" applyFont="1" applyFill="1" applyBorder="1" applyAlignment="1" applyProtection="1">
      <alignment horizontal="left" vertical="top"/>
      <protection hidden="1"/>
    </xf>
    <xf numFmtId="0" fontId="12" fillId="0" borderId="51" xfId="0" applyNumberFormat="1" applyFont="1" applyFill="1" applyBorder="1" applyAlignment="1" applyProtection="1">
      <alignment horizontal="left" vertical="top"/>
      <protection hidden="1"/>
    </xf>
    <xf numFmtId="0" fontId="12" fillId="0" borderId="48" xfId="0" applyNumberFormat="1" applyFont="1" applyFill="1" applyBorder="1" applyAlignment="1" applyProtection="1">
      <alignment horizontal="left" vertical="top"/>
      <protection hidden="1"/>
    </xf>
    <xf numFmtId="0" fontId="11" fillId="6" borderId="13" xfId="0" applyNumberFormat="1" applyFont="1" applyFill="1" applyBorder="1" applyAlignment="1" applyProtection="1">
      <alignment horizontal="center" vertical="center"/>
      <protection hidden="1"/>
    </xf>
    <xf numFmtId="0" fontId="11" fillId="6" borderId="14" xfId="0" applyNumberFormat="1" applyFont="1" applyFill="1" applyBorder="1" applyAlignment="1" applyProtection="1">
      <alignment horizontal="center" vertical="center"/>
      <protection hidden="1"/>
    </xf>
    <xf numFmtId="0" fontId="11" fillId="6" borderId="66" xfId="0" applyNumberFormat="1" applyFont="1" applyFill="1" applyBorder="1" applyAlignment="1" applyProtection="1">
      <alignment horizontal="center" vertical="center"/>
      <protection hidden="1"/>
    </xf>
    <xf numFmtId="0" fontId="11" fillId="6" borderId="15" xfId="0" applyNumberFormat="1" applyFont="1" applyFill="1" applyBorder="1" applyAlignment="1" applyProtection="1">
      <alignment horizontal="center" vertical="center"/>
      <protection hidden="1"/>
    </xf>
    <xf numFmtId="0" fontId="11" fillId="6" borderId="16" xfId="0" applyNumberFormat="1" applyFont="1" applyFill="1" applyBorder="1" applyAlignment="1" applyProtection="1">
      <alignment horizontal="center" vertical="center"/>
      <protection hidden="1"/>
    </xf>
    <xf numFmtId="0" fontId="11" fillId="6" borderId="56" xfId="0" applyNumberFormat="1" applyFont="1" applyFill="1" applyBorder="1" applyAlignment="1" applyProtection="1">
      <alignment horizontal="center" vertical="center"/>
      <protection hidden="1"/>
    </xf>
    <xf numFmtId="0" fontId="20" fillId="0" borderId="20" xfId="0" applyNumberFormat="1" applyFont="1" applyFill="1" applyBorder="1" applyAlignment="1" applyProtection="1">
      <alignment horizontal="left" vertical="top"/>
      <protection hidden="1"/>
    </xf>
    <xf numFmtId="0" fontId="20" fillId="0" borderId="26" xfId="0" applyNumberFormat="1" applyFont="1" applyFill="1" applyBorder="1" applyAlignment="1" applyProtection="1">
      <alignment horizontal="left" vertical="top"/>
      <protection hidden="1"/>
    </xf>
    <xf numFmtId="0" fontId="20" fillId="0" borderId="21" xfId="0" applyNumberFormat="1" applyFont="1" applyFill="1" applyBorder="1" applyAlignment="1" applyProtection="1">
      <alignment horizontal="left" vertical="top"/>
      <protection hidden="1"/>
    </xf>
    <xf numFmtId="0" fontId="20" fillId="0" borderId="31" xfId="0" applyNumberFormat="1" applyFont="1" applyFill="1" applyBorder="1" applyAlignment="1" applyProtection="1">
      <alignment horizontal="left" vertical="center"/>
      <protection hidden="1"/>
    </xf>
    <xf numFmtId="0" fontId="20" fillId="0" borderId="47" xfId="0" applyNumberFormat="1" applyFont="1" applyFill="1" applyBorder="1" applyAlignment="1" applyProtection="1">
      <alignment horizontal="left" vertical="center"/>
      <protection hidden="1"/>
    </xf>
    <xf numFmtId="0" fontId="20" fillId="0" borderId="9" xfId="0" applyNumberFormat="1" applyFont="1" applyFill="1" applyBorder="1" applyAlignment="1" applyProtection="1">
      <alignment horizontal="left" vertical="center"/>
      <protection hidden="1"/>
    </xf>
    <xf numFmtId="0" fontId="12" fillId="0" borderId="55" xfId="0" applyNumberFormat="1" applyFont="1" applyFill="1" applyBorder="1" applyAlignment="1" applyProtection="1">
      <alignment horizontal="left" vertical="top"/>
      <protection hidden="1"/>
    </xf>
    <xf numFmtId="0" fontId="21" fillId="12" borderId="29" xfId="0" applyNumberFormat="1" applyFont="1" applyFill="1" applyBorder="1" applyAlignment="1" applyProtection="1">
      <alignment horizontal="left" vertical="top"/>
      <protection hidden="1"/>
    </xf>
    <xf numFmtId="0" fontId="21" fillId="12" borderId="30" xfId="0" applyNumberFormat="1" applyFont="1" applyFill="1" applyBorder="1" applyAlignment="1" applyProtection="1">
      <alignment horizontal="left" vertical="top"/>
      <protection hidden="1"/>
    </xf>
    <xf numFmtId="170" fontId="12" fillId="0" borderId="65" xfId="0" applyNumberFormat="1" applyFont="1" applyFill="1" applyBorder="1" applyAlignment="1" applyProtection="1">
      <alignment horizontal="center" vertical="top" wrapText="1"/>
      <protection hidden="1"/>
    </xf>
    <xf numFmtId="170" fontId="12" fillId="0" borderId="49" xfId="0" applyNumberFormat="1" applyFont="1" applyFill="1" applyBorder="1" applyAlignment="1" applyProtection="1">
      <alignment horizontal="center" vertical="top" wrapText="1"/>
      <protection hidden="1"/>
    </xf>
    <xf numFmtId="3" fontId="20" fillId="0" borderId="41" xfId="0" applyNumberFormat="1" applyFont="1" applyFill="1" applyBorder="1" applyAlignment="1" applyProtection="1">
      <alignment horizontal="center" vertical="top"/>
      <protection hidden="1"/>
    </xf>
    <xf numFmtId="3" fontId="20" fillId="0" borderId="53" xfId="0" applyNumberFormat="1" applyFont="1" applyFill="1" applyBorder="1" applyAlignment="1" applyProtection="1">
      <alignment horizontal="center" vertical="top"/>
      <protection hidden="1"/>
    </xf>
    <xf numFmtId="3" fontId="20" fillId="0" borderId="64" xfId="0" applyNumberFormat="1" applyFont="1" applyFill="1" applyBorder="1" applyAlignment="1" applyProtection="1">
      <alignment horizontal="center" vertical="top"/>
      <protection hidden="1"/>
    </xf>
    <xf numFmtId="3" fontId="20" fillId="0" borderId="63" xfId="0" applyNumberFormat="1" applyFont="1" applyFill="1" applyBorder="1" applyAlignment="1" applyProtection="1">
      <alignment horizontal="center" vertical="top"/>
      <protection hidden="1"/>
    </xf>
    <xf numFmtId="170" fontId="12" fillId="0" borderId="45" xfId="0" applyNumberFormat="1" applyFont="1" applyFill="1" applyBorder="1" applyAlignment="1" applyProtection="1">
      <alignment horizontal="center" vertical="top" wrapText="1"/>
      <protection hidden="1"/>
    </xf>
    <xf numFmtId="170" fontId="12" fillId="0" borderId="42" xfId="0" applyNumberFormat="1" applyFont="1" applyFill="1" applyBorder="1" applyAlignment="1" applyProtection="1">
      <alignment horizontal="center" vertical="top" wrapText="1"/>
      <protection hidden="1"/>
    </xf>
    <xf numFmtId="0" fontId="21" fillId="11" borderId="29" xfId="0" applyNumberFormat="1" applyFont="1" applyFill="1" applyBorder="1" applyAlignment="1" applyProtection="1">
      <alignment horizontal="left" vertical="top"/>
      <protection hidden="1"/>
    </xf>
    <xf numFmtId="0" fontId="21" fillId="11" borderId="30" xfId="0" applyNumberFormat="1" applyFont="1" applyFill="1" applyBorder="1" applyAlignment="1" applyProtection="1">
      <alignment horizontal="left" vertical="top"/>
      <protection hidden="1"/>
    </xf>
    <xf numFmtId="0" fontId="21" fillId="11" borderId="25" xfId="0" applyNumberFormat="1" applyFont="1" applyFill="1" applyBorder="1" applyAlignment="1" applyProtection="1">
      <alignment horizontal="left" vertical="top"/>
      <protection hidden="1"/>
    </xf>
    <xf numFmtId="0" fontId="21" fillId="11" borderId="52" xfId="0" applyNumberFormat="1" applyFont="1" applyFill="1" applyBorder="1" applyAlignment="1" applyProtection="1">
      <alignment horizontal="left" vertical="top"/>
      <protection hidden="1"/>
    </xf>
    <xf numFmtId="0" fontId="21" fillId="6" borderId="29" xfId="0" applyNumberFormat="1" applyFont="1" applyFill="1" applyBorder="1" applyAlignment="1" applyProtection="1">
      <alignment horizontal="center" vertical="top"/>
      <protection hidden="1"/>
    </xf>
    <xf numFmtId="0" fontId="12" fillId="0" borderId="4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46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4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63" xfId="0" applyNumberFormat="1" applyFont="1" applyFill="1" applyBorder="1" applyAlignment="1" applyProtection="1">
      <alignment horizontal="center" vertical="center" wrapText="1"/>
      <protection hidden="1"/>
    </xf>
    <xf numFmtId="0" fontId="21" fillId="4" borderId="29" xfId="0" applyNumberFormat="1" applyFont="1" applyFill="1" applyBorder="1" applyAlignment="1" applyProtection="1">
      <alignment horizontal="center" vertical="top"/>
      <protection hidden="1"/>
    </xf>
    <xf numFmtId="0" fontId="21" fillId="4" borderId="30" xfId="0" applyNumberFormat="1" applyFont="1" applyFill="1" applyBorder="1" applyAlignment="1" applyProtection="1">
      <alignment horizontal="center" vertical="top"/>
      <protection hidden="1"/>
    </xf>
    <xf numFmtId="0" fontId="21" fillId="4" borderId="43" xfId="0" applyNumberFormat="1" applyFont="1" applyFill="1" applyBorder="1" applyAlignment="1" applyProtection="1">
      <alignment horizontal="center" vertical="top"/>
      <protection hidden="1"/>
    </xf>
    <xf numFmtId="0" fontId="20" fillId="8" borderId="31" xfId="0" applyNumberFormat="1" applyFont="1" applyFill="1" applyBorder="1" applyAlignment="1" applyProtection="1">
      <alignment horizontal="center" vertical="center"/>
      <protection hidden="1"/>
    </xf>
    <xf numFmtId="0" fontId="20" fillId="8" borderId="20" xfId="0" applyNumberFormat="1" applyFont="1" applyFill="1" applyBorder="1" applyAlignment="1" applyProtection="1">
      <alignment horizontal="center" vertical="center"/>
      <protection hidden="1"/>
    </xf>
    <xf numFmtId="0" fontId="20" fillId="8" borderId="9" xfId="0" applyNumberFormat="1" applyFont="1" applyFill="1" applyBorder="1" applyAlignment="1" applyProtection="1">
      <alignment horizontal="center" vertical="center"/>
      <protection hidden="1"/>
    </xf>
    <xf numFmtId="0" fontId="20" fillId="8" borderId="21" xfId="0" applyNumberFormat="1" applyFont="1" applyFill="1" applyBorder="1" applyAlignment="1" applyProtection="1">
      <alignment horizontal="center" vertical="center"/>
      <protection hidden="1"/>
    </xf>
    <xf numFmtId="0" fontId="20" fillId="8" borderId="46" xfId="0" applyNumberFormat="1" applyFont="1" applyFill="1" applyBorder="1" applyAlignment="1" applyProtection="1">
      <alignment horizontal="center" vertical="center"/>
      <protection hidden="1"/>
    </xf>
    <xf numFmtId="0" fontId="20" fillId="8" borderId="22" xfId="0" applyNumberFormat="1" applyFont="1" applyFill="1" applyBorder="1" applyAlignment="1" applyProtection="1">
      <alignment horizontal="center" vertical="center"/>
      <protection hidden="1"/>
    </xf>
    <xf numFmtId="0" fontId="11" fillId="4" borderId="13" xfId="0" applyNumberFormat="1" applyFont="1" applyFill="1" applyBorder="1" applyAlignment="1" applyProtection="1">
      <alignment horizontal="center" vertical="center"/>
      <protection hidden="1"/>
    </xf>
    <xf numFmtId="0" fontId="11" fillId="4" borderId="14" xfId="0" applyNumberFormat="1" applyFont="1" applyFill="1" applyBorder="1" applyAlignment="1" applyProtection="1">
      <alignment horizontal="center" vertical="center"/>
      <protection hidden="1"/>
    </xf>
    <xf numFmtId="0" fontId="11" fillId="4" borderId="66" xfId="0" applyNumberFormat="1" applyFont="1" applyFill="1" applyBorder="1" applyAlignment="1" applyProtection="1">
      <alignment horizontal="center" vertical="center"/>
      <protection hidden="1"/>
    </xf>
    <xf numFmtId="0" fontId="11" fillId="4" borderId="15" xfId="0" applyNumberFormat="1" applyFont="1" applyFill="1" applyBorder="1" applyAlignment="1" applyProtection="1">
      <alignment horizontal="center" vertical="center"/>
      <protection hidden="1"/>
    </xf>
    <xf numFmtId="0" fontId="11" fillId="4" borderId="16" xfId="0" applyNumberFormat="1" applyFont="1" applyFill="1" applyBorder="1" applyAlignment="1" applyProtection="1">
      <alignment horizontal="center" vertical="center"/>
      <protection hidden="1"/>
    </xf>
    <xf numFmtId="0" fontId="11" fillId="4" borderId="56" xfId="0" applyNumberFormat="1" applyFont="1" applyFill="1" applyBorder="1" applyAlignment="1" applyProtection="1">
      <alignment horizontal="center" vertical="center"/>
      <protection hidden="1"/>
    </xf>
    <xf numFmtId="3" fontId="20" fillId="0" borderId="30" xfId="0" applyNumberFormat="1" applyFont="1" applyFill="1" applyBorder="1" applyAlignment="1" applyProtection="1">
      <alignment horizontal="center" vertical="top"/>
      <protection hidden="1"/>
    </xf>
    <xf numFmtId="3" fontId="20" fillId="0" borderId="27" xfId="0" applyNumberFormat="1" applyFont="1" applyFill="1" applyBorder="1" applyAlignment="1" applyProtection="1">
      <alignment horizontal="center" vertical="top"/>
      <protection hidden="1"/>
    </xf>
    <xf numFmtId="3" fontId="20" fillId="0" borderId="38" xfId="0" applyNumberFormat="1" applyFont="1" applyFill="1" applyBorder="1" applyAlignment="1" applyProtection="1">
      <alignment horizontal="center" vertical="top"/>
      <protection hidden="1"/>
    </xf>
    <xf numFmtId="0" fontId="21" fillId="13" borderId="29" xfId="0" applyNumberFormat="1" applyFont="1" applyFill="1" applyBorder="1" applyAlignment="1" applyProtection="1">
      <alignment horizontal="left" vertical="top"/>
      <protection hidden="1"/>
    </xf>
    <xf numFmtId="0" fontId="21" fillId="13" borderId="30" xfId="0" applyNumberFormat="1" applyFont="1" applyFill="1" applyBorder="1" applyAlignment="1" applyProtection="1">
      <alignment horizontal="left" vertical="top"/>
      <protection hidden="1"/>
    </xf>
    <xf numFmtId="0" fontId="21" fillId="13" borderId="25" xfId="0" applyNumberFormat="1" applyFont="1" applyFill="1" applyBorder="1" applyAlignment="1" applyProtection="1">
      <alignment horizontal="left" vertical="top"/>
      <protection hidden="1"/>
    </xf>
    <xf numFmtId="0" fontId="21" fillId="13" borderId="52" xfId="0" applyNumberFormat="1" applyFont="1" applyFill="1" applyBorder="1" applyAlignment="1" applyProtection="1">
      <alignment horizontal="left" vertical="top"/>
      <protection hidden="1"/>
    </xf>
    <xf numFmtId="0" fontId="12" fillId="0" borderId="20" xfId="0" applyNumberFormat="1" applyFont="1" applyFill="1" applyBorder="1" applyAlignment="1" applyProtection="1">
      <alignment horizontal="left" vertical="top"/>
      <protection hidden="1"/>
    </xf>
    <xf numFmtId="0" fontId="12" fillId="0" borderId="21" xfId="0" applyNumberFormat="1" applyFont="1" applyFill="1" applyBorder="1" applyAlignment="1" applyProtection="1">
      <alignment horizontal="left" vertical="top"/>
      <protection hidden="1"/>
    </xf>
    <xf numFmtId="0" fontId="21" fillId="4" borderId="71" xfId="0" applyNumberFormat="1" applyFont="1" applyFill="1" applyBorder="1" applyAlignment="1" applyProtection="1">
      <alignment horizontal="center" vertical="top"/>
      <protection hidden="1"/>
    </xf>
    <xf numFmtId="0" fontId="21" fillId="4" borderId="0" xfId="0" applyNumberFormat="1" applyFont="1" applyFill="1" applyBorder="1" applyAlignment="1" applyProtection="1">
      <alignment horizontal="center" vertical="top"/>
      <protection hidden="1"/>
    </xf>
    <xf numFmtId="0" fontId="20" fillId="8" borderId="17" xfId="0" applyNumberFormat="1" applyFont="1" applyFill="1" applyBorder="1" applyAlignment="1" applyProtection="1">
      <alignment horizontal="center" vertical="center"/>
      <protection hidden="1"/>
    </xf>
    <xf numFmtId="0" fontId="20" fillId="8" borderId="18" xfId="0" applyNumberFormat="1" applyFont="1" applyFill="1" applyBorder="1" applyAlignment="1" applyProtection="1">
      <alignment horizontal="center" vertical="center"/>
      <protection hidden="1"/>
    </xf>
    <xf numFmtId="0" fontId="20" fillId="8" borderId="19" xfId="0" applyNumberFormat="1" applyFont="1" applyFill="1" applyBorder="1" applyAlignment="1" applyProtection="1">
      <alignment horizontal="center" vertical="center"/>
      <protection hidden="1"/>
    </xf>
    <xf numFmtId="0" fontId="20" fillId="10" borderId="70" xfId="0" applyNumberFormat="1" applyFont="1" applyFill="1" applyBorder="1" applyAlignment="1" applyProtection="1">
      <alignment horizontal="left" vertical="top"/>
      <protection hidden="1"/>
    </xf>
    <xf numFmtId="0" fontId="20" fillId="10" borderId="69" xfId="0" applyNumberFormat="1" applyFont="1" applyFill="1" applyBorder="1" applyAlignment="1" applyProtection="1">
      <alignment horizontal="left" vertical="top"/>
      <protection hidden="1"/>
    </xf>
    <xf numFmtId="0" fontId="20" fillId="10" borderId="58" xfId="0" applyNumberFormat="1" applyFont="1" applyFill="1" applyBorder="1" applyAlignment="1" applyProtection="1">
      <alignment horizontal="left" vertical="top"/>
      <protection hidden="1"/>
    </xf>
    <xf numFmtId="0" fontId="20" fillId="10" borderId="16" xfId="0" applyNumberFormat="1" applyFont="1" applyFill="1" applyBorder="1" applyAlignment="1" applyProtection="1">
      <alignment horizontal="left" vertical="top"/>
      <protection hidden="1"/>
    </xf>
    <xf numFmtId="0" fontId="20" fillId="0" borderId="42" xfId="0" applyNumberFormat="1" applyFont="1" applyFill="1" applyBorder="1" applyAlignment="1" applyProtection="1">
      <alignment horizontal="left" vertical="top"/>
      <protection hidden="1"/>
    </xf>
    <xf numFmtId="0" fontId="20" fillId="0" borderId="10" xfId="0" applyNumberFormat="1" applyFont="1" applyFill="1" applyBorder="1" applyAlignment="1" applyProtection="1">
      <alignment horizontal="left" vertical="top"/>
      <protection hidden="1"/>
    </xf>
    <xf numFmtId="0" fontId="12" fillId="0" borderId="45" xfId="0" applyNumberFormat="1" applyFont="1" applyFill="1" applyBorder="1" applyAlignment="1" applyProtection="1">
      <alignment horizontal="left" vertical="center"/>
      <protection hidden="1"/>
    </xf>
    <xf numFmtId="0" fontId="12" fillId="0" borderId="54" xfId="0" applyNumberFormat="1" applyFont="1" applyFill="1" applyBorder="1" applyAlignment="1" applyProtection="1">
      <alignment horizontal="left" vertical="center"/>
      <protection hidden="1"/>
    </xf>
    <xf numFmtId="0" fontId="12" fillId="0" borderId="42" xfId="0" applyNumberFormat="1" applyFont="1" applyFill="1" applyBorder="1" applyAlignment="1" applyProtection="1">
      <alignment horizontal="left" vertical="center"/>
      <protection hidden="1"/>
    </xf>
    <xf numFmtId="3" fontId="20" fillId="3" borderId="18" xfId="0" applyNumberFormat="1" applyFont="1" applyFill="1" applyBorder="1" applyAlignment="1" applyProtection="1">
      <alignment horizontal="center" vertical="top"/>
      <protection hidden="1"/>
    </xf>
    <xf numFmtId="3" fontId="20" fillId="3" borderId="19" xfId="0" applyNumberFormat="1" applyFont="1" applyFill="1" applyBorder="1" applyAlignment="1" applyProtection="1">
      <alignment horizontal="center" vertical="top"/>
      <protection hidden="1"/>
    </xf>
    <xf numFmtId="3" fontId="20" fillId="3" borderId="32" xfId="0" applyNumberFormat="1" applyFont="1" applyFill="1" applyBorder="1" applyAlignment="1" applyProtection="1">
      <alignment horizontal="center" vertical="top"/>
      <protection hidden="1"/>
    </xf>
    <xf numFmtId="3" fontId="20" fillId="3" borderId="72" xfId="0" applyNumberFormat="1" applyFont="1" applyFill="1" applyBorder="1" applyAlignment="1" applyProtection="1">
      <alignment horizontal="center" vertical="top"/>
      <protection hidden="1"/>
    </xf>
    <xf numFmtId="3" fontId="20" fillId="3" borderId="40" xfId="0" applyNumberFormat="1" applyFont="1" applyFill="1" applyBorder="1" applyAlignment="1" applyProtection="1">
      <alignment horizontal="center" vertical="top"/>
      <protection hidden="1"/>
    </xf>
    <xf numFmtId="0" fontId="23" fillId="4" borderId="0" xfId="0" applyNumberFormat="1" applyFont="1" applyFill="1" applyBorder="1" applyAlignment="1" applyProtection="1">
      <alignment horizontal="center" vertical="center"/>
      <protection hidden="1"/>
    </xf>
    <xf numFmtId="0" fontId="20" fillId="10" borderId="73" xfId="0" applyNumberFormat="1" applyFont="1" applyFill="1" applyBorder="1" applyAlignment="1" applyProtection="1">
      <alignment horizontal="left" vertical="top"/>
      <protection hidden="1"/>
    </xf>
    <xf numFmtId="0" fontId="20" fillId="10" borderId="39" xfId="0" applyNumberFormat="1" applyFont="1" applyFill="1" applyBorder="1" applyAlignment="1" applyProtection="1">
      <alignment horizontal="left" vertical="top"/>
      <protection hidden="1"/>
    </xf>
    <xf numFmtId="0" fontId="20" fillId="0" borderId="31" xfId="0" applyNumberFormat="1" applyFont="1" applyFill="1" applyBorder="1" applyAlignment="1" applyProtection="1">
      <alignment horizontal="left" vertical="top"/>
      <protection hidden="1"/>
    </xf>
    <xf numFmtId="0" fontId="20" fillId="0" borderId="9" xfId="0" applyNumberFormat="1" applyFont="1" applyFill="1" applyBorder="1" applyAlignment="1" applyProtection="1">
      <alignment horizontal="left" vertical="top"/>
      <protection hidden="1"/>
    </xf>
    <xf numFmtId="0" fontId="12" fillId="0" borderId="62" xfId="0" applyNumberFormat="1" applyFont="1" applyFill="1" applyBorder="1" applyAlignment="1" applyProtection="1">
      <alignment horizontal="left" vertical="top"/>
      <protection hidden="1"/>
    </xf>
    <xf numFmtId="3" fontId="20" fillId="3" borderId="23" xfId="0" applyNumberFormat="1" applyFont="1" applyFill="1" applyBorder="1" applyAlignment="1" applyProtection="1">
      <alignment horizontal="center" vertical="top"/>
      <protection hidden="1"/>
    </xf>
    <xf numFmtId="3" fontId="20" fillId="3" borderId="30" xfId="0" applyNumberFormat="1" applyFont="1" applyFill="1" applyBorder="1" applyAlignment="1" applyProtection="1">
      <alignment horizontal="center" vertical="top"/>
      <protection hidden="1"/>
    </xf>
    <xf numFmtId="3" fontId="20" fillId="3" borderId="43" xfId="0" applyNumberFormat="1" applyFont="1" applyFill="1" applyBorder="1" applyAlignment="1" applyProtection="1">
      <alignment horizontal="center" vertical="top"/>
      <protection hidden="1"/>
    </xf>
    <xf numFmtId="3" fontId="20" fillId="0" borderId="72" xfId="0" applyNumberFormat="1" applyFont="1" applyFill="1" applyBorder="1" applyAlignment="1" applyProtection="1">
      <alignment horizontal="center" vertical="top"/>
      <protection hidden="1"/>
    </xf>
    <xf numFmtId="0" fontId="12" fillId="0" borderId="39" xfId="0" applyNumberFormat="1" applyFont="1" applyFill="1" applyBorder="1" applyAlignment="1" applyProtection="1">
      <alignment horizontal="left" vertical="top"/>
      <protection hidden="1"/>
    </xf>
    <xf numFmtId="0" fontId="12" fillId="0" borderId="17" xfId="0" applyNumberFormat="1" applyFont="1" applyFill="1" applyBorder="1" applyAlignment="1" applyProtection="1">
      <alignment horizontal="left" vertical="top"/>
      <protection hidden="1"/>
    </xf>
    <xf numFmtId="0" fontId="12" fillId="0" borderId="18" xfId="0" applyNumberFormat="1" applyFont="1" applyFill="1" applyBorder="1" applyAlignment="1" applyProtection="1">
      <alignment horizontal="left" vertical="top"/>
      <protection hidden="1"/>
    </xf>
    <xf numFmtId="3" fontId="20" fillId="0" borderId="52" xfId="0" applyNumberFormat="1" applyFont="1" applyFill="1" applyBorder="1" applyAlignment="1" applyProtection="1">
      <alignment horizontal="center" vertical="top"/>
      <protection hidden="1"/>
    </xf>
    <xf numFmtId="0" fontId="12" fillId="0" borderId="53" xfId="0" applyNumberFormat="1" applyFont="1" applyFill="1" applyBorder="1" applyAlignment="1" applyProtection="1">
      <alignment horizontal="left" vertical="center"/>
      <protection hidden="1"/>
    </xf>
    <xf numFmtId="0" fontId="12" fillId="0" borderId="25" xfId="0" applyNumberFormat="1" applyFont="1" applyFill="1" applyBorder="1" applyAlignment="1" applyProtection="1">
      <alignment horizontal="left" vertical="top"/>
      <protection hidden="1"/>
    </xf>
    <xf numFmtId="0" fontId="12" fillId="0" borderId="52" xfId="0" applyNumberFormat="1" applyFont="1" applyFill="1" applyBorder="1" applyAlignment="1" applyProtection="1">
      <alignment horizontal="left" vertical="top"/>
      <protection hidden="1"/>
    </xf>
    <xf numFmtId="0" fontId="12" fillId="0" borderId="26" xfId="0" applyNumberFormat="1" applyFont="1" applyFill="1" applyBorder="1" applyAlignment="1" applyProtection="1">
      <alignment horizontal="left" vertical="top"/>
      <protection hidden="1"/>
    </xf>
    <xf numFmtId="0" fontId="20" fillId="0" borderId="50" xfId="0" applyNumberFormat="1" applyFont="1" applyFill="1" applyBorder="1" applyAlignment="1" applyProtection="1">
      <alignment horizontal="left" vertical="top"/>
      <protection hidden="1"/>
    </xf>
    <xf numFmtId="0" fontId="12" fillId="3" borderId="44" xfId="0" applyNumberFormat="1" applyFont="1" applyFill="1" applyBorder="1" applyAlignment="1" applyProtection="1">
      <alignment horizontal="left" vertical="top"/>
      <protection hidden="1"/>
    </xf>
    <xf numFmtId="0" fontId="12" fillId="3" borderId="10" xfId="0" applyNumberFormat="1" applyFont="1" applyFill="1" applyBorder="1" applyAlignment="1" applyProtection="1">
      <alignment horizontal="left" vertical="top"/>
      <protection hidden="1"/>
    </xf>
    <xf numFmtId="3" fontId="20" fillId="0" borderId="48" xfId="0" applyNumberFormat="1" applyFont="1" applyFill="1" applyBorder="1" applyAlignment="1" applyProtection="1">
      <alignment horizontal="center" vertical="top"/>
      <protection hidden="1"/>
    </xf>
    <xf numFmtId="3" fontId="20" fillId="0" borderId="25" xfId="0" applyNumberFormat="1" applyFont="1" applyFill="1" applyBorder="1" applyAlignment="1" applyProtection="1">
      <alignment horizontal="center" vertical="top"/>
      <protection hidden="1"/>
    </xf>
    <xf numFmtId="0" fontId="20" fillId="0" borderId="20" xfId="0" applyNumberFormat="1" applyFont="1" applyFill="1" applyBorder="1" applyAlignment="1" applyProtection="1">
      <alignment horizontal="left" vertical="top" wrapText="1"/>
      <protection hidden="1"/>
    </xf>
    <xf numFmtId="0" fontId="20" fillId="0" borderId="21" xfId="0" applyNumberFormat="1" applyFont="1" applyFill="1" applyBorder="1" applyAlignment="1" applyProtection="1">
      <alignment horizontal="left" vertical="top" wrapText="1"/>
      <protection hidden="1"/>
    </xf>
    <xf numFmtId="0" fontId="21" fillId="9" borderId="48" xfId="0" applyNumberFormat="1" applyFont="1" applyFill="1" applyBorder="1" applyAlignment="1" applyProtection="1">
      <alignment horizontal="left" vertical="top"/>
      <protection hidden="1"/>
    </xf>
    <xf numFmtId="0" fontId="21" fillId="9" borderId="72" xfId="0" applyNumberFormat="1" applyFont="1" applyFill="1" applyBorder="1" applyAlignment="1" applyProtection="1">
      <alignment horizontal="left" vertical="top"/>
      <protection hidden="1"/>
    </xf>
    <xf numFmtId="0" fontId="21" fillId="4" borderId="34" xfId="0" applyNumberFormat="1" applyFont="1" applyFill="1" applyBorder="1" applyAlignment="1" applyProtection="1">
      <alignment horizontal="center" vertical="top"/>
      <protection hidden="1"/>
    </xf>
    <xf numFmtId="0" fontId="21" fillId="4" borderId="75" xfId="0" applyNumberFormat="1" applyFont="1" applyFill="1" applyBorder="1" applyAlignment="1" applyProtection="1">
      <alignment horizontal="center" vertical="top"/>
      <protection hidden="1"/>
    </xf>
    <xf numFmtId="0" fontId="21" fillId="4" borderId="74" xfId="0" applyNumberFormat="1" applyFont="1" applyFill="1" applyBorder="1" applyAlignment="1" applyProtection="1">
      <alignment horizontal="center" vertical="top"/>
      <protection hidden="1"/>
    </xf>
    <xf numFmtId="0" fontId="12" fillId="0" borderId="30" xfId="0" applyNumberFormat="1" applyFont="1" applyFill="1" applyBorder="1" applyAlignment="1" applyProtection="1">
      <alignment horizontal="left" vertical="center" wrapText="1"/>
      <protection hidden="1"/>
    </xf>
    <xf numFmtId="0" fontId="12" fillId="0" borderId="51" xfId="0" applyNumberFormat="1" applyFont="1" applyFill="1" applyBorder="1" applyAlignment="1" applyProtection="1">
      <alignment horizontal="left" vertical="center" wrapText="1"/>
      <protection hidden="1"/>
    </xf>
    <xf numFmtId="0" fontId="12" fillId="0" borderId="29" xfId="0" applyNumberFormat="1" applyFont="1" applyFill="1" applyBorder="1" applyAlignment="1" applyProtection="1">
      <alignment horizontal="left" vertical="center" wrapText="1"/>
      <protection hidden="1"/>
    </xf>
    <xf numFmtId="3" fontId="20" fillId="3" borderId="27" xfId="0" applyNumberFormat="1" applyFont="1" applyFill="1" applyBorder="1" applyAlignment="1" applyProtection="1">
      <alignment horizontal="center" vertical="top"/>
      <protection hidden="1"/>
    </xf>
    <xf numFmtId="3" fontId="20" fillId="3" borderId="52" xfId="0" applyNumberFormat="1" applyFont="1" applyFill="1" applyBorder="1" applyAlignment="1" applyProtection="1">
      <alignment horizontal="center" vertical="top"/>
      <protection hidden="1"/>
    </xf>
    <xf numFmtId="3" fontId="20" fillId="3" borderId="38" xfId="0" applyNumberFormat="1" applyFont="1" applyFill="1" applyBorder="1" applyAlignment="1" applyProtection="1">
      <alignment horizontal="center" vertical="top"/>
      <protection hidden="1"/>
    </xf>
    <xf numFmtId="0" fontId="21" fillId="13" borderId="48" xfId="0" applyNumberFormat="1" applyFont="1" applyFill="1" applyBorder="1" applyAlignment="1" applyProtection="1">
      <alignment horizontal="left" vertical="top"/>
      <protection hidden="1"/>
    </xf>
    <xf numFmtId="0" fontId="21" fillId="13" borderId="72" xfId="0" applyNumberFormat="1" applyFont="1" applyFill="1" applyBorder="1" applyAlignment="1" applyProtection="1">
      <alignment horizontal="left" vertical="top"/>
      <protection hidden="1"/>
    </xf>
    <xf numFmtId="3" fontId="20" fillId="0" borderId="29" xfId="0" applyNumberFormat="1" applyFont="1" applyFill="1" applyBorder="1" applyAlignment="1" applyProtection="1">
      <alignment horizontal="center" vertical="center"/>
      <protection hidden="1"/>
    </xf>
    <xf numFmtId="3" fontId="20" fillId="0" borderId="30" xfId="0" applyNumberFormat="1" applyFont="1" applyFill="1" applyBorder="1" applyAlignment="1" applyProtection="1">
      <alignment horizontal="center" vertical="center"/>
      <protection hidden="1"/>
    </xf>
    <xf numFmtId="0" fontId="12" fillId="10" borderId="16" xfId="0" applyNumberFormat="1" applyFont="1" applyFill="1" applyBorder="1" applyAlignment="1" applyProtection="1">
      <alignment horizontal="center" vertical="top"/>
      <protection hidden="1"/>
    </xf>
    <xf numFmtId="0" fontId="12" fillId="0" borderId="69" xfId="0" applyNumberFormat="1" applyFont="1" applyFill="1" applyBorder="1" applyAlignment="1" applyProtection="1">
      <alignment horizontal="left" vertical="top"/>
      <protection hidden="1"/>
    </xf>
    <xf numFmtId="3" fontId="20" fillId="0" borderId="29" xfId="0" applyNumberFormat="1" applyFont="1" applyFill="1" applyBorder="1" applyAlignment="1" applyProtection="1">
      <alignment horizontal="center" vertical="top"/>
      <protection hidden="1"/>
    </xf>
    <xf numFmtId="0" fontId="20" fillId="16" borderId="31" xfId="0" applyNumberFormat="1" applyFont="1" applyFill="1" applyBorder="1" applyAlignment="1" applyProtection="1">
      <alignment horizontal="center" vertical="center"/>
      <protection hidden="1"/>
    </xf>
    <xf numFmtId="0" fontId="20" fillId="16" borderId="20" xfId="0" applyNumberFormat="1" applyFont="1" applyFill="1" applyBorder="1" applyAlignment="1" applyProtection="1">
      <alignment horizontal="center" vertical="center"/>
      <protection hidden="1"/>
    </xf>
    <xf numFmtId="0" fontId="20" fillId="16" borderId="9" xfId="0" applyNumberFormat="1" applyFont="1" applyFill="1" applyBorder="1" applyAlignment="1" applyProtection="1">
      <alignment horizontal="center" vertical="center"/>
      <protection hidden="1"/>
    </xf>
    <xf numFmtId="0" fontId="20" fillId="16" borderId="21" xfId="0" applyNumberFormat="1" applyFont="1" applyFill="1" applyBorder="1" applyAlignment="1" applyProtection="1">
      <alignment horizontal="center" vertical="center"/>
      <protection hidden="1"/>
    </xf>
    <xf numFmtId="0" fontId="23" fillId="14" borderId="0" xfId="0" applyNumberFormat="1" applyFont="1" applyFill="1" applyBorder="1" applyAlignment="1" applyProtection="1">
      <alignment horizontal="center" vertical="center"/>
      <protection hidden="1"/>
    </xf>
    <xf numFmtId="0" fontId="20" fillId="8" borderId="40" xfId="0" applyNumberFormat="1" applyFont="1" applyFill="1" applyBorder="1" applyAlignment="1" applyProtection="1">
      <alignment horizontal="center" vertical="center"/>
      <protection hidden="1"/>
    </xf>
    <xf numFmtId="0" fontId="20" fillId="8" borderId="38" xfId="0" applyNumberFormat="1" applyFont="1" applyFill="1" applyBorder="1" applyAlignment="1" applyProtection="1">
      <alignment horizontal="center" vertical="center"/>
      <protection hidden="1"/>
    </xf>
    <xf numFmtId="0" fontId="20" fillId="10" borderId="34" xfId="0" applyNumberFormat="1" applyFont="1" applyFill="1" applyBorder="1" applyAlignment="1" applyProtection="1">
      <alignment horizontal="left" vertical="top"/>
      <protection hidden="1"/>
    </xf>
    <xf numFmtId="0" fontId="20" fillId="10" borderId="75" xfId="0" applyNumberFormat="1" applyFont="1" applyFill="1" applyBorder="1" applyAlignment="1" applyProtection="1">
      <alignment horizontal="left" vertical="top"/>
      <protection hidden="1"/>
    </xf>
    <xf numFmtId="0" fontId="20" fillId="10" borderId="74" xfId="0" applyNumberFormat="1" applyFont="1" applyFill="1" applyBorder="1" applyAlignment="1" applyProtection="1">
      <alignment horizontal="left" vertical="top"/>
      <protection hidden="1"/>
    </xf>
    <xf numFmtId="0" fontId="20" fillId="15" borderId="16" xfId="0" applyNumberFormat="1" applyFont="1" applyFill="1" applyBorder="1" applyAlignment="1" applyProtection="1">
      <alignment horizontal="left" vertical="top"/>
      <protection hidden="1"/>
    </xf>
    <xf numFmtId="0" fontId="24" fillId="4" borderId="29" xfId="0" applyFont="1" applyFill="1" applyBorder="1" applyAlignment="1" applyProtection="1">
      <alignment horizontal="center"/>
      <protection hidden="1"/>
    </xf>
    <xf numFmtId="0" fontId="24" fillId="4" borderId="30" xfId="0" applyFont="1" applyFill="1" applyBorder="1" applyAlignment="1" applyProtection="1">
      <alignment horizontal="center"/>
      <protection hidden="1"/>
    </xf>
    <xf numFmtId="0" fontId="24" fillId="4" borderId="43" xfId="0" applyFont="1" applyFill="1" applyBorder="1" applyAlignment="1" applyProtection="1">
      <alignment horizontal="center"/>
      <protection hidden="1"/>
    </xf>
    <xf numFmtId="0" fontId="9" fillId="8" borderId="41" xfId="0" applyFont="1" applyFill="1" applyBorder="1" applyAlignment="1" applyProtection="1">
      <alignment horizontal="center" vertical="center"/>
      <protection hidden="1"/>
    </xf>
    <xf numFmtId="0" fontId="9" fillId="8" borderId="53" xfId="0" applyFont="1" applyFill="1" applyBorder="1" applyAlignment="1" applyProtection="1">
      <alignment horizontal="center" vertical="center"/>
      <protection hidden="1"/>
    </xf>
    <xf numFmtId="0" fontId="9" fillId="8" borderId="79" xfId="0" applyFont="1" applyFill="1" applyBorder="1" applyAlignment="1" applyProtection="1">
      <alignment horizontal="center" vertical="center"/>
      <protection hidden="1"/>
    </xf>
    <xf numFmtId="0" fontId="9" fillId="8" borderId="39" xfId="0" applyFont="1" applyFill="1" applyBorder="1" applyAlignment="1" applyProtection="1">
      <alignment horizontal="center" vertical="center"/>
      <protection hidden="1"/>
    </xf>
    <xf numFmtId="0" fontId="9" fillId="8" borderId="64" xfId="0" applyFont="1" applyFill="1" applyBorder="1" applyAlignment="1" applyProtection="1">
      <alignment horizontal="center" vertical="center"/>
      <protection hidden="1"/>
    </xf>
    <xf numFmtId="0" fontId="9" fillId="8" borderId="63" xfId="0" applyFont="1" applyFill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left"/>
      <protection hidden="1"/>
    </xf>
    <xf numFmtId="0" fontId="8" fillId="0" borderId="21" xfId="0" applyFont="1" applyBorder="1" applyAlignment="1" applyProtection="1">
      <alignment horizontal="left"/>
      <protection hidden="1"/>
    </xf>
    <xf numFmtId="0" fontId="24" fillId="9" borderId="34" xfId="0" applyFont="1" applyFill="1" applyBorder="1" applyAlignment="1" applyProtection="1">
      <alignment horizontal="left"/>
      <protection hidden="1"/>
    </xf>
    <xf numFmtId="0" fontId="24" fillId="9" borderId="75" xfId="0" applyFont="1" applyFill="1" applyBorder="1" applyAlignment="1" applyProtection="1">
      <alignment horizontal="left"/>
      <protection hidden="1"/>
    </xf>
    <xf numFmtId="0" fontId="1" fillId="0" borderId="42" xfId="0" applyFont="1" applyBorder="1" applyAlignment="1" applyProtection="1">
      <alignment horizontal="left" vertical="center"/>
      <protection hidden="1"/>
    </xf>
    <xf numFmtId="0" fontId="1" fillId="0" borderId="31" xfId="0" applyFont="1" applyBorder="1" applyAlignment="1" applyProtection="1">
      <alignment horizontal="left" vertical="center"/>
      <protection hidden="1"/>
    </xf>
    <xf numFmtId="0" fontId="12" fillId="0" borderId="17" xfId="0" applyNumberFormat="1" applyFont="1" applyFill="1" applyBorder="1" applyAlignment="1" applyProtection="1">
      <alignment vertical="top"/>
      <protection hidden="1"/>
    </xf>
    <xf numFmtId="0" fontId="12" fillId="0" borderId="18" xfId="0" applyNumberFormat="1" applyFont="1" applyFill="1" applyBorder="1" applyAlignment="1" applyProtection="1">
      <alignment vertical="top"/>
      <protection hidden="1"/>
    </xf>
    <xf numFmtId="0" fontId="12" fillId="0" borderId="19" xfId="0" applyNumberFormat="1" applyFont="1" applyFill="1" applyBorder="1" applyAlignment="1" applyProtection="1">
      <alignment vertical="top"/>
      <protection hidden="1"/>
    </xf>
    <xf numFmtId="3" fontId="20" fillId="0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9" xfId="0" applyNumberFormat="1" applyFont="1" applyFill="1" applyBorder="1" applyAlignment="1" applyProtection="1">
      <alignment horizontal="center" vertical="center"/>
      <protection hidden="1"/>
    </xf>
    <xf numFmtId="3" fontId="20" fillId="0" borderId="9" xfId="0" applyNumberFormat="1" applyFont="1" applyFill="1" applyBorder="1" applyAlignment="1" applyProtection="1">
      <alignment horizontal="center" vertical="center"/>
      <protection hidden="1"/>
    </xf>
    <xf numFmtId="3" fontId="20" fillId="0" borderId="18" xfId="0" applyNumberFormat="1" applyFont="1" applyFill="1" applyBorder="1" applyAlignment="1" applyProtection="1">
      <alignment horizontal="center" vertical="center"/>
      <protection hidden="1"/>
    </xf>
    <xf numFmtId="0" fontId="20" fillId="2" borderId="54" xfId="0" applyNumberFormat="1" applyFont="1" applyFill="1" applyBorder="1" applyAlignment="1" applyProtection="1">
      <alignment horizontal="left" vertical="center" wrapText="1"/>
      <protection hidden="1"/>
    </xf>
    <xf numFmtId="0" fontId="20" fillId="2" borderId="42" xfId="0" applyNumberFormat="1" applyFont="1" applyFill="1" applyBorder="1" applyAlignment="1" applyProtection="1">
      <alignment horizontal="left" vertical="center" wrapText="1"/>
      <protection hidden="1"/>
    </xf>
    <xf numFmtId="3" fontId="20" fillId="2" borderId="69" xfId="0" applyNumberFormat="1" applyFont="1" applyFill="1" applyBorder="1" applyAlignment="1" applyProtection="1">
      <alignment horizontal="center" vertical="center"/>
      <protection hidden="1"/>
    </xf>
    <xf numFmtId="3" fontId="20" fillId="2" borderId="10" xfId="0" applyNumberFormat="1" applyFont="1" applyFill="1" applyBorder="1" applyAlignment="1" applyProtection="1">
      <alignment horizontal="center" vertical="center"/>
      <protection hidden="1"/>
    </xf>
    <xf numFmtId="0" fontId="20" fillId="2" borderId="53" xfId="0" applyNumberFormat="1" applyFont="1" applyFill="1" applyBorder="1" applyAlignment="1" applyProtection="1">
      <alignment horizontal="left" vertical="center" wrapText="1"/>
      <protection hidden="1"/>
    </xf>
    <xf numFmtId="3" fontId="20" fillId="2" borderId="79" xfId="0" applyNumberFormat="1" applyFont="1" applyFill="1" applyBorder="1" applyAlignment="1" applyProtection="1">
      <alignment horizontal="center" vertical="center"/>
      <protection hidden="1"/>
    </xf>
    <xf numFmtId="3" fontId="20" fillId="2" borderId="39" xfId="0" applyNumberFormat="1" applyFont="1" applyFill="1" applyBorder="1" applyAlignment="1" applyProtection="1">
      <alignment horizontal="center" vertical="center"/>
      <protection hidden="1"/>
    </xf>
    <xf numFmtId="0" fontId="20" fillId="0" borderId="34" xfId="0" applyNumberFormat="1" applyFont="1" applyFill="1" applyBorder="1" applyAlignment="1" applyProtection="1">
      <alignment horizontal="left" vertical="top" wrapText="1"/>
      <protection hidden="1"/>
    </xf>
    <xf numFmtId="0" fontId="20" fillId="0" borderId="75" xfId="0" applyNumberFormat="1" applyFont="1" applyFill="1" applyBorder="1" applyAlignment="1" applyProtection="1">
      <alignment horizontal="left" vertical="top" wrapText="1"/>
      <protection hidden="1"/>
    </xf>
    <xf numFmtId="0" fontId="20" fillId="0" borderId="13" xfId="0" applyNumberFormat="1" applyFont="1" applyFill="1" applyBorder="1" applyAlignment="1" applyProtection="1">
      <alignment horizontal="left" vertical="top"/>
      <protection hidden="1"/>
    </xf>
    <xf numFmtId="0" fontId="20" fillId="0" borderId="14" xfId="0" applyNumberFormat="1" applyFont="1" applyFill="1" applyBorder="1" applyAlignment="1" applyProtection="1">
      <alignment horizontal="left" vertical="top"/>
      <protection hidden="1"/>
    </xf>
    <xf numFmtId="0" fontId="21" fillId="9" borderId="23" xfId="0" applyNumberFormat="1" applyFont="1" applyFill="1" applyBorder="1" applyAlignment="1" applyProtection="1">
      <alignment horizontal="center" vertical="top"/>
      <protection hidden="1"/>
    </xf>
    <xf numFmtId="0" fontId="21" fillId="9" borderId="30" xfId="0" applyNumberFormat="1" applyFont="1" applyFill="1" applyBorder="1" applyAlignment="1" applyProtection="1">
      <alignment horizontal="center" vertical="top"/>
      <protection hidden="1"/>
    </xf>
    <xf numFmtId="0" fontId="21" fillId="9" borderId="43" xfId="0" applyNumberFormat="1" applyFont="1" applyFill="1" applyBorder="1" applyAlignment="1" applyProtection="1">
      <alignment horizontal="center" vertical="top"/>
      <protection hidden="1"/>
    </xf>
    <xf numFmtId="0" fontId="21" fillId="9" borderId="21" xfId="0" applyNumberFormat="1" applyFont="1" applyFill="1" applyBorder="1" applyAlignment="1" applyProtection="1">
      <alignment horizontal="center" vertical="top"/>
      <protection hidden="1"/>
    </xf>
    <xf numFmtId="0" fontId="21" fillId="9" borderId="26" xfId="0" applyNumberFormat="1" applyFont="1" applyFill="1" applyBorder="1" applyAlignment="1" applyProtection="1">
      <alignment horizontal="center" vertical="top"/>
      <protection hidden="1"/>
    </xf>
    <xf numFmtId="0" fontId="21" fillId="9" borderId="22" xfId="0" applyNumberFormat="1" applyFont="1" applyFill="1" applyBorder="1" applyAlignment="1" applyProtection="1">
      <alignment horizontal="center" vertical="top"/>
      <protection hidden="1"/>
    </xf>
    <xf numFmtId="0" fontId="20" fillId="2" borderId="34" xfId="0" applyNumberFormat="1" applyFont="1" applyFill="1" applyBorder="1" applyAlignment="1" applyProtection="1">
      <alignment horizontal="left" vertical="center"/>
      <protection hidden="1"/>
    </xf>
    <xf numFmtId="0" fontId="20" fillId="2" borderId="75" xfId="0" applyNumberFormat="1" applyFont="1" applyFill="1" applyBorder="1" applyAlignment="1" applyProtection="1">
      <alignment horizontal="left" vertical="center"/>
      <protection hidden="1"/>
    </xf>
    <xf numFmtId="0" fontId="20" fillId="2" borderId="45" xfId="0" applyNumberFormat="1" applyFont="1" applyFill="1" applyBorder="1" applyAlignment="1" applyProtection="1">
      <alignment horizontal="left" vertical="center" wrapText="1"/>
      <protection hidden="1"/>
    </xf>
    <xf numFmtId="3" fontId="20" fillId="2" borderId="44" xfId="0" applyNumberFormat="1" applyFont="1" applyFill="1" applyBorder="1" applyAlignment="1" applyProtection="1">
      <alignment horizontal="center" vertical="center"/>
      <protection hidden="1"/>
    </xf>
    <xf numFmtId="0" fontId="20" fillId="0" borderId="71" xfId="0" applyNumberFormat="1" applyFont="1" applyFill="1" applyBorder="1" applyAlignment="1" applyProtection="1">
      <alignment horizontal="left" vertical="top"/>
      <protection hidden="1"/>
    </xf>
    <xf numFmtId="0" fontId="20" fillId="0" borderId="0" xfId="0" applyNumberFormat="1" applyFont="1" applyFill="1" applyBorder="1" applyAlignment="1" applyProtection="1">
      <alignment horizontal="left" vertical="top"/>
      <protection hidden="1"/>
    </xf>
    <xf numFmtId="0" fontId="20" fillId="0" borderId="21" xfId="0" applyNumberFormat="1" applyFont="1" applyFill="1" applyBorder="1" applyAlignment="1" applyProtection="1">
      <alignment horizontal="center" vertical="center"/>
      <protection hidden="1"/>
    </xf>
    <xf numFmtId="3" fontId="20" fillId="0" borderId="79" xfId="0" applyNumberFormat="1" applyFont="1" applyFill="1" applyBorder="1" applyAlignment="1" applyProtection="1">
      <alignment horizontal="center" vertical="center"/>
      <protection hidden="1"/>
    </xf>
    <xf numFmtId="0" fontId="20" fillId="3" borderId="13" xfId="0" applyNumberFormat="1" applyFont="1" applyFill="1" applyBorder="1" applyAlignment="1" applyProtection="1">
      <alignment horizontal="left" vertical="top"/>
      <protection hidden="1"/>
    </xf>
    <xf numFmtId="0" fontId="20" fillId="3" borderId="14" xfId="0" applyNumberFormat="1" applyFont="1" applyFill="1" applyBorder="1" applyAlignment="1" applyProtection="1">
      <alignment horizontal="left" vertical="top"/>
      <protection hidden="1"/>
    </xf>
    <xf numFmtId="0" fontId="12" fillId="3" borderId="0" xfId="0" applyNumberFormat="1" applyFont="1" applyFill="1" applyBorder="1" applyAlignment="1" applyProtection="1">
      <alignment horizontal="left" vertical="top" wrapText="1"/>
      <protection hidden="1"/>
    </xf>
    <xf numFmtId="3" fontId="20" fillId="0" borderId="21" xfId="0" applyNumberFormat="1" applyFont="1" applyFill="1" applyBorder="1" applyAlignment="1" applyProtection="1">
      <alignment horizontal="center" vertical="center"/>
      <protection hidden="1"/>
    </xf>
    <xf numFmtId="0" fontId="20" fillId="3" borderId="71" xfId="0" applyNumberFormat="1" applyFont="1" applyFill="1" applyBorder="1" applyAlignment="1" applyProtection="1">
      <alignment horizontal="left" vertical="top"/>
      <protection hidden="1"/>
    </xf>
    <xf numFmtId="0" fontId="20" fillId="3" borderId="0" xfId="0" applyNumberFormat="1" applyFont="1" applyFill="1" applyBorder="1" applyAlignment="1" applyProtection="1">
      <alignment horizontal="left" vertical="top"/>
      <protection hidden="1"/>
    </xf>
    <xf numFmtId="0" fontId="20" fillId="0" borderId="81" xfId="0" applyNumberFormat="1" applyFont="1" applyFill="1" applyBorder="1" applyAlignment="1" applyProtection="1">
      <alignment horizontal="left" vertical="top"/>
      <protection hidden="1"/>
    </xf>
    <xf numFmtId="0" fontId="20" fillId="0" borderId="78" xfId="0" applyNumberFormat="1" applyFont="1" applyFill="1" applyBorder="1" applyAlignment="1" applyProtection="1">
      <alignment horizontal="left" vertical="top"/>
      <protection hidden="1"/>
    </xf>
    <xf numFmtId="0" fontId="20" fillId="0" borderId="77" xfId="0" applyNumberFormat="1" applyFont="1" applyFill="1" applyBorder="1" applyAlignment="1" applyProtection="1">
      <alignment horizontal="left" vertical="top"/>
      <protection hidden="1"/>
    </xf>
    <xf numFmtId="0" fontId="20" fillId="2" borderId="58" xfId="0" applyNumberFormat="1" applyFont="1" applyFill="1" applyBorder="1" applyAlignment="1" applyProtection="1">
      <alignment horizontal="center" wrapText="1"/>
      <protection hidden="1"/>
    </xf>
    <xf numFmtId="0" fontId="1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44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65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69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76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7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42" xfId="0" applyNumberFormat="1" applyFont="1" applyFill="1" applyBorder="1" applyAlignment="1" applyProtection="1">
      <alignment vertical="top" wrapText="1"/>
      <protection hidden="1"/>
    </xf>
    <xf numFmtId="0" fontId="12" fillId="0" borderId="10" xfId="0" applyNumberFormat="1" applyFont="1" applyFill="1" applyBorder="1" applyAlignment="1" applyProtection="1">
      <alignment vertical="top" wrapText="1"/>
      <protection hidden="1"/>
    </xf>
    <xf numFmtId="0" fontId="12" fillId="0" borderId="31" xfId="0" applyNumberFormat="1" applyFont="1" applyFill="1" applyBorder="1" applyAlignment="1" applyProtection="1">
      <alignment vertical="top" wrapText="1"/>
      <protection hidden="1"/>
    </xf>
    <xf numFmtId="0" fontId="12" fillId="0" borderId="9" xfId="0" applyNumberFormat="1" applyFont="1" applyFill="1" applyBorder="1" applyAlignment="1" applyProtection="1">
      <alignment vertical="top" wrapText="1"/>
      <protection hidden="1"/>
    </xf>
    <xf numFmtId="0" fontId="21" fillId="9" borderId="18" xfId="0" applyNumberFormat="1" applyFont="1" applyFill="1" applyBorder="1" applyAlignment="1" applyProtection="1">
      <alignment horizontal="center" vertical="top"/>
      <protection hidden="1"/>
    </xf>
    <xf numFmtId="0" fontId="21" fillId="9" borderId="19" xfId="0" applyNumberFormat="1" applyFont="1" applyFill="1" applyBorder="1" applyAlignment="1" applyProtection="1">
      <alignment horizontal="center" vertical="top"/>
      <protection hidden="1"/>
    </xf>
    <xf numFmtId="0" fontId="21" fillId="9" borderId="34" xfId="0" applyNumberFormat="1" applyFont="1" applyFill="1" applyBorder="1" applyAlignment="1" applyProtection="1">
      <alignment horizontal="left" vertical="top"/>
      <protection hidden="1"/>
    </xf>
    <xf numFmtId="0" fontId="21" fillId="9" borderId="75" xfId="0" applyNumberFormat="1" applyFont="1" applyFill="1" applyBorder="1" applyAlignment="1" applyProtection="1">
      <alignment horizontal="left" vertical="top"/>
      <protection hidden="1"/>
    </xf>
    <xf numFmtId="0" fontId="21" fillId="9" borderId="21" xfId="0" applyNumberFormat="1" applyFont="1" applyFill="1" applyBorder="1" applyAlignment="1" applyProtection="1">
      <alignment horizontal="center" vertical="center" wrapText="1"/>
      <protection hidden="1"/>
    </xf>
    <xf numFmtId="0" fontId="21" fillId="9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34" xfId="0" applyNumberFormat="1" applyFont="1" applyFill="1" applyBorder="1" applyAlignment="1" applyProtection="1">
      <alignment horizontal="left" vertical="top"/>
      <protection hidden="1"/>
    </xf>
    <xf numFmtId="0" fontId="20" fillId="0" borderId="75" xfId="0" applyNumberFormat="1" applyFont="1" applyFill="1" applyBorder="1" applyAlignment="1" applyProtection="1">
      <alignment horizontal="left" vertical="top"/>
      <protection hidden="1"/>
    </xf>
    <xf numFmtId="0" fontId="20" fillId="0" borderId="74" xfId="0" applyNumberFormat="1" applyFont="1" applyFill="1" applyBorder="1" applyAlignment="1" applyProtection="1">
      <alignment horizontal="left" vertical="top"/>
      <protection hidden="1"/>
    </xf>
    <xf numFmtId="0" fontId="12" fillId="2" borderId="58" xfId="0" applyNumberFormat="1" applyFont="1" applyFill="1" applyBorder="1" applyAlignment="1" applyProtection="1">
      <alignment horizontal="center" vertical="top" wrapText="1"/>
      <protection hidden="1"/>
    </xf>
    <xf numFmtId="0" fontId="12" fillId="2" borderId="50" xfId="0" applyNumberFormat="1" applyFont="1" applyFill="1" applyBorder="1" applyAlignment="1" applyProtection="1">
      <alignment horizontal="center" vertical="top" wrapText="1"/>
      <protection hidden="1"/>
    </xf>
    <xf numFmtId="3" fontId="20" fillId="2" borderId="57" xfId="0" applyNumberFormat="1" applyFont="1" applyFill="1" applyBorder="1" applyAlignment="1" applyProtection="1">
      <alignment horizontal="center"/>
      <protection hidden="1"/>
    </xf>
    <xf numFmtId="0" fontId="20" fillId="2" borderId="81" xfId="0" applyNumberFormat="1" applyFont="1" applyFill="1" applyBorder="1" applyAlignment="1" applyProtection="1">
      <alignment horizontal="left" vertical="top"/>
      <protection hidden="1"/>
    </xf>
    <xf numFmtId="0" fontId="20" fillId="2" borderId="78" xfId="0" applyNumberFormat="1" applyFont="1" applyFill="1" applyBorder="1" applyAlignment="1" applyProtection="1">
      <alignment horizontal="left" vertical="top"/>
      <protection hidden="1"/>
    </xf>
    <xf numFmtId="0" fontId="20" fillId="2" borderId="77" xfId="0" applyNumberFormat="1" applyFont="1" applyFill="1" applyBorder="1" applyAlignment="1" applyProtection="1">
      <alignment horizontal="left" vertical="top"/>
      <protection hidden="1"/>
    </xf>
    <xf numFmtId="0" fontId="12" fillId="2" borderId="36" xfId="0" applyNumberFormat="1" applyFont="1" applyFill="1" applyBorder="1" applyAlignment="1" applyProtection="1">
      <alignment horizontal="center" vertical="top" wrapText="1"/>
      <protection hidden="1"/>
    </xf>
    <xf numFmtId="0" fontId="20" fillId="3" borderId="0" xfId="0" applyNumberFormat="1" applyFont="1" applyFill="1" applyBorder="1" applyAlignment="1" applyProtection="1">
      <alignment horizontal="center" vertical="top" wrapText="1"/>
      <protection hidden="1"/>
    </xf>
    <xf numFmtId="0" fontId="21" fillId="9" borderId="79" xfId="0" applyNumberFormat="1" applyFont="1" applyFill="1" applyBorder="1" applyAlignment="1" applyProtection="1">
      <alignment horizontal="center" vertical="center"/>
      <protection hidden="1"/>
    </xf>
    <xf numFmtId="0" fontId="21" fillId="9" borderId="64" xfId="0" applyNumberFormat="1" applyFont="1" applyFill="1" applyBorder="1" applyAlignment="1" applyProtection="1">
      <alignment horizontal="center" vertical="center"/>
      <protection hidden="1"/>
    </xf>
    <xf numFmtId="0" fontId="12" fillId="0" borderId="10" xfId="0" applyNumberFormat="1" applyFont="1" applyFill="1" applyBorder="1" applyAlignment="1" applyProtection="1">
      <alignment horizontal="center" vertical="center"/>
      <protection hidden="1"/>
    </xf>
    <xf numFmtId="0" fontId="12" fillId="0" borderId="49" xfId="0" applyNumberFormat="1" applyFont="1" applyFill="1" applyBorder="1" applyAlignment="1" applyProtection="1">
      <alignment horizontal="center" vertical="center"/>
      <protection hidden="1"/>
    </xf>
    <xf numFmtId="0" fontId="12" fillId="0" borderId="9" xfId="0" applyNumberFormat="1" applyFont="1" applyFill="1" applyBorder="1" applyAlignment="1" applyProtection="1">
      <alignment horizontal="center" vertical="center"/>
      <protection hidden="1"/>
    </xf>
    <xf numFmtId="0" fontId="12" fillId="0" borderId="46" xfId="0" applyNumberFormat="1" applyFont="1" applyFill="1" applyBorder="1" applyAlignment="1" applyProtection="1">
      <alignment horizontal="center" vertical="center"/>
      <protection hidden="1"/>
    </xf>
    <xf numFmtId="0" fontId="12" fillId="0" borderId="79" xfId="0" applyNumberFormat="1" applyFont="1" applyFill="1" applyBorder="1" applyAlignment="1" applyProtection="1">
      <alignment horizontal="center" vertical="center"/>
      <protection hidden="1"/>
    </xf>
    <xf numFmtId="0" fontId="12" fillId="0" borderId="64" xfId="0" applyNumberFormat="1" applyFont="1" applyFill="1" applyBorder="1" applyAlignment="1" applyProtection="1">
      <alignment horizontal="center" vertical="center"/>
      <protection hidden="1"/>
    </xf>
    <xf numFmtId="0" fontId="12" fillId="10" borderId="14" xfId="0" applyNumberFormat="1" applyFont="1" applyFill="1" applyBorder="1" applyAlignment="1" applyProtection="1">
      <alignment horizontal="center" vertical="top"/>
      <protection hidden="1"/>
    </xf>
    <xf numFmtId="0" fontId="12" fillId="10" borderId="66" xfId="0" applyNumberFormat="1" applyFont="1" applyFill="1" applyBorder="1" applyAlignment="1" applyProtection="1">
      <alignment horizontal="center" vertical="top"/>
      <protection hidden="1"/>
    </xf>
    <xf numFmtId="3" fontId="20" fillId="0" borderId="17" xfId="0" applyNumberFormat="1" applyFont="1" applyFill="1" applyBorder="1" applyAlignment="1" applyProtection="1">
      <alignment horizontal="center" vertical="top"/>
      <protection hidden="1"/>
    </xf>
    <xf numFmtId="3" fontId="20" fillId="0" borderId="18" xfId="0" applyNumberFormat="1" applyFont="1" applyFill="1" applyBorder="1" applyAlignment="1" applyProtection="1">
      <alignment horizontal="center" vertical="top"/>
      <protection hidden="1"/>
    </xf>
    <xf numFmtId="3" fontId="20" fillId="0" borderId="19" xfId="0" applyNumberFormat="1" applyFont="1" applyFill="1" applyBorder="1" applyAlignment="1" applyProtection="1">
      <alignment horizontal="center" vertical="top"/>
      <protection hidden="1"/>
    </xf>
    <xf numFmtId="0" fontId="21" fillId="9" borderId="13" xfId="0" applyNumberFormat="1" applyFont="1" applyFill="1" applyBorder="1" applyAlignment="1" applyProtection="1">
      <alignment horizontal="left" vertical="center"/>
      <protection hidden="1"/>
    </xf>
    <xf numFmtId="0" fontId="21" fillId="9" borderId="14" xfId="0" applyNumberFormat="1" applyFont="1" applyFill="1" applyBorder="1" applyAlignment="1" applyProtection="1">
      <alignment horizontal="left" vertical="center"/>
      <protection hidden="1"/>
    </xf>
    <xf numFmtId="0" fontId="20" fillId="0" borderId="81" xfId="0" applyNumberFormat="1" applyFont="1" applyFill="1" applyBorder="1" applyAlignment="1" applyProtection="1">
      <alignment horizontal="left" vertical="center"/>
      <protection hidden="1"/>
    </xf>
    <xf numFmtId="0" fontId="20" fillId="0" borderId="78" xfId="0" applyNumberFormat="1" applyFont="1" applyFill="1" applyBorder="1" applyAlignment="1" applyProtection="1">
      <alignment horizontal="left" vertical="center"/>
      <protection hidden="1"/>
    </xf>
    <xf numFmtId="0" fontId="20" fillId="0" borderId="77" xfId="0" applyNumberFormat="1" applyFont="1" applyFill="1" applyBorder="1" applyAlignment="1" applyProtection="1">
      <alignment horizontal="left" vertical="center"/>
      <protection hidden="1"/>
    </xf>
    <xf numFmtId="0" fontId="23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23" fillId="4" borderId="75" xfId="0" applyNumberFormat="1" applyFont="1" applyFill="1" applyBorder="1" applyAlignment="1" applyProtection="1">
      <alignment horizontal="center" vertical="center" wrapText="1"/>
      <protection hidden="1"/>
    </xf>
    <xf numFmtId="0" fontId="23" fillId="4" borderId="74" xfId="0" applyNumberFormat="1" applyFont="1" applyFill="1" applyBorder="1" applyAlignment="1" applyProtection="1">
      <alignment horizontal="center" vertical="center" wrapText="1"/>
      <protection hidden="1"/>
    </xf>
    <xf numFmtId="0" fontId="21" fillId="11" borderId="45" xfId="0" applyNumberFormat="1" applyFont="1" applyFill="1" applyBorder="1" applyAlignment="1" applyProtection="1">
      <alignment horizontal="center" vertical="center" wrapText="1"/>
      <protection hidden="1"/>
    </xf>
    <xf numFmtId="0" fontId="21" fillId="11" borderId="65" xfId="0" applyNumberFormat="1" applyFont="1" applyFill="1" applyBorder="1" applyAlignment="1" applyProtection="1">
      <alignment horizontal="center" vertical="center" wrapText="1"/>
      <protection hidden="1"/>
    </xf>
    <xf numFmtId="0" fontId="21" fillId="11" borderId="42" xfId="0" applyNumberFormat="1" applyFont="1" applyFill="1" applyBorder="1" applyAlignment="1" applyProtection="1">
      <alignment horizontal="center" vertical="center" wrapText="1"/>
      <protection hidden="1"/>
    </xf>
    <xf numFmtId="0" fontId="21" fillId="11" borderId="49" xfId="0" applyNumberFormat="1" applyFont="1" applyFill="1" applyBorder="1" applyAlignment="1" applyProtection="1">
      <alignment horizontal="center" vertical="center" wrapText="1"/>
      <protection hidden="1"/>
    </xf>
    <xf numFmtId="0" fontId="21" fillId="9" borderId="17" xfId="0" applyNumberFormat="1" applyFont="1" applyFill="1" applyBorder="1" applyAlignment="1" applyProtection="1">
      <alignment horizontal="center" vertical="center" wrapText="1"/>
      <protection hidden="1"/>
    </xf>
    <xf numFmtId="0" fontId="21" fillId="9" borderId="19" xfId="0" applyNumberFormat="1" applyFont="1" applyFill="1" applyBorder="1" applyAlignment="1" applyProtection="1">
      <alignment horizontal="center" vertical="center" wrapText="1"/>
      <protection hidden="1"/>
    </xf>
    <xf numFmtId="0" fontId="21" fillId="9" borderId="31" xfId="0" applyNumberFormat="1" applyFont="1" applyFill="1" applyBorder="1" applyAlignment="1" applyProtection="1">
      <alignment horizontal="center" vertical="center" wrapText="1"/>
      <protection hidden="1"/>
    </xf>
    <xf numFmtId="0" fontId="21" fillId="9" borderId="46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48" xfId="0" applyNumberFormat="1" applyFont="1" applyFill="1" applyBorder="1" applyAlignment="1" applyProtection="1">
      <alignment horizontal="left" vertical="center" wrapText="1"/>
      <protection hidden="1"/>
    </xf>
    <xf numFmtId="0" fontId="20" fillId="3" borderId="72" xfId="0" applyNumberFormat="1" applyFont="1" applyFill="1" applyBorder="1" applyAlignment="1" applyProtection="1">
      <alignment horizontal="left" vertical="center" wrapText="1"/>
      <protection hidden="1"/>
    </xf>
    <xf numFmtId="0" fontId="20" fillId="3" borderId="40" xfId="0" applyNumberFormat="1" applyFont="1" applyFill="1" applyBorder="1" applyAlignment="1" applyProtection="1">
      <alignment horizontal="left" vertical="center" wrapText="1"/>
      <protection hidden="1"/>
    </xf>
    <xf numFmtId="0" fontId="26" fillId="10" borderId="34" xfId="0" applyNumberFormat="1" applyFont="1" applyFill="1" applyBorder="1" applyAlignment="1" applyProtection="1">
      <alignment horizontal="center" vertical="top" wrapText="1"/>
      <protection hidden="1"/>
    </xf>
    <xf numFmtId="0" fontId="26" fillId="10" borderId="75" xfId="0" applyNumberFormat="1" applyFont="1" applyFill="1" applyBorder="1" applyAlignment="1" applyProtection="1">
      <alignment horizontal="center" vertical="top" wrapText="1"/>
      <protection hidden="1"/>
    </xf>
    <xf numFmtId="0" fontId="26" fillId="10" borderId="74" xfId="0" applyNumberFormat="1" applyFont="1" applyFill="1" applyBorder="1" applyAlignment="1" applyProtection="1">
      <alignment horizontal="center" vertical="top" wrapText="1"/>
      <protection hidden="1"/>
    </xf>
    <xf numFmtId="0" fontId="20" fillId="10" borderId="17" xfId="0" applyNumberFormat="1" applyFont="1" applyFill="1" applyBorder="1" applyAlignment="1" applyProtection="1">
      <alignment horizontal="center" vertical="center" wrapText="1"/>
      <protection hidden="1"/>
    </xf>
    <xf numFmtId="0" fontId="20" fillId="10" borderId="20" xfId="0" applyNumberFormat="1" applyFont="1" applyFill="1" applyBorder="1" applyAlignment="1" applyProtection="1">
      <alignment horizontal="center" vertical="center" wrapText="1"/>
      <protection hidden="1"/>
    </xf>
    <xf numFmtId="0" fontId="20" fillId="10" borderId="18" xfId="0" applyNumberFormat="1" applyFont="1" applyFill="1" applyBorder="1" applyAlignment="1" applyProtection="1">
      <alignment horizontal="center" vertical="center" wrapText="1"/>
      <protection hidden="1"/>
    </xf>
    <xf numFmtId="0" fontId="20" fillId="10" borderId="21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29" xfId="0" applyNumberFormat="1" applyFont="1" applyFill="1" applyBorder="1" applyAlignment="1" applyProtection="1">
      <alignment horizontal="left" vertical="center" wrapText="1"/>
      <protection hidden="1"/>
    </xf>
    <xf numFmtId="0" fontId="20" fillId="3" borderId="30" xfId="0" applyNumberFormat="1" applyFont="1" applyFill="1" applyBorder="1" applyAlignment="1" applyProtection="1">
      <alignment horizontal="left" vertical="center" wrapText="1"/>
      <protection hidden="1"/>
    </xf>
    <xf numFmtId="0" fontId="20" fillId="3" borderId="43" xfId="0" applyNumberFormat="1" applyFont="1" applyFill="1" applyBorder="1" applyAlignment="1" applyProtection="1">
      <alignment horizontal="left" vertical="center" wrapText="1"/>
      <protection hidden="1"/>
    </xf>
    <xf numFmtId="0" fontId="11" fillId="4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14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66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16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56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58" xfId="0" applyNumberFormat="1" applyFont="1" applyFill="1" applyBorder="1" applyAlignment="1" applyProtection="1">
      <alignment horizontal="center" vertical="top"/>
      <protection hidden="1"/>
    </xf>
    <xf numFmtId="0" fontId="20" fillId="3" borderId="0" xfId="0" applyNumberFormat="1" applyFont="1" applyFill="1" applyBorder="1" applyAlignment="1" applyProtection="1">
      <alignment horizontal="center" vertical="top"/>
      <protection hidden="1"/>
    </xf>
    <xf numFmtId="0" fontId="21" fillId="9" borderId="81" xfId="0" applyNumberFormat="1" applyFont="1" applyFill="1" applyBorder="1" applyAlignment="1" applyProtection="1">
      <alignment horizontal="left" vertical="top"/>
      <protection hidden="1"/>
    </xf>
    <xf numFmtId="0" fontId="21" fillId="9" borderId="78" xfId="0" applyNumberFormat="1" applyFont="1" applyFill="1" applyBorder="1" applyAlignment="1" applyProtection="1">
      <alignment horizontal="left" vertical="top"/>
      <protection hidden="1"/>
    </xf>
    <xf numFmtId="0" fontId="21" fillId="9" borderId="83" xfId="0" applyNumberFormat="1" applyFont="1" applyFill="1" applyBorder="1" applyAlignment="1" applyProtection="1">
      <alignment horizontal="left" vertical="top"/>
      <protection hidden="1"/>
    </xf>
    <xf numFmtId="0" fontId="12" fillId="0" borderId="42" xfId="0" applyNumberFormat="1" applyFont="1" applyFill="1" applyBorder="1" applyAlignment="1" applyProtection="1">
      <alignment horizontal="left" vertical="top" wrapText="1"/>
      <protection hidden="1"/>
    </xf>
    <xf numFmtId="0" fontId="12" fillId="0" borderId="31" xfId="0" applyNumberFormat="1" applyFont="1" applyFill="1" applyBorder="1" applyAlignment="1" applyProtection="1">
      <alignment horizontal="left" vertical="top" wrapText="1"/>
      <protection hidden="1"/>
    </xf>
    <xf numFmtId="0" fontId="12" fillId="0" borderId="29" xfId="0" applyNumberFormat="1" applyFont="1" applyFill="1" applyBorder="1" applyAlignment="1" applyProtection="1">
      <alignment horizontal="left" vertical="top" wrapText="1"/>
      <protection hidden="1"/>
    </xf>
    <xf numFmtId="0" fontId="12" fillId="0" borderId="51" xfId="0" applyNumberFormat="1" applyFont="1" applyFill="1" applyBorder="1" applyAlignment="1" applyProtection="1">
      <alignment horizontal="left" vertical="top" wrapText="1"/>
      <protection hidden="1"/>
    </xf>
    <xf numFmtId="0" fontId="12" fillId="0" borderId="45" xfId="0" applyNumberFormat="1" applyFont="1" applyFill="1" applyBorder="1" applyAlignment="1" applyProtection="1">
      <alignment horizontal="left" vertical="top" wrapText="1"/>
      <protection hidden="1"/>
    </xf>
    <xf numFmtId="0" fontId="12" fillId="0" borderId="41" xfId="0" applyNumberFormat="1" applyFont="1" applyFill="1" applyBorder="1" applyAlignment="1" applyProtection="1">
      <alignment horizontal="left" vertical="top" wrapText="1"/>
      <protection hidden="1"/>
    </xf>
    <xf numFmtId="0" fontId="21" fillId="9" borderId="45" xfId="0" applyNumberFormat="1" applyFont="1" applyFill="1" applyBorder="1" applyAlignment="1" applyProtection="1">
      <alignment horizontal="left" vertical="top"/>
      <protection hidden="1"/>
    </xf>
    <xf numFmtId="0" fontId="21" fillId="9" borderId="82" xfId="0" applyNumberFormat="1" applyFont="1" applyFill="1" applyBorder="1" applyAlignment="1" applyProtection="1">
      <alignment horizontal="left" vertical="top"/>
      <protection hidden="1"/>
    </xf>
    <xf numFmtId="0" fontId="21" fillId="9" borderId="77" xfId="0" applyNumberFormat="1" applyFont="1" applyFill="1" applyBorder="1" applyAlignment="1" applyProtection="1">
      <alignment horizontal="left" vertical="top"/>
      <protection hidden="1"/>
    </xf>
    <xf numFmtId="0" fontId="27" fillId="3" borderId="16" xfId="0" applyNumberFormat="1" applyFont="1" applyFill="1" applyBorder="1" applyAlignment="1" applyProtection="1">
      <alignment horizontal="center" vertical="top"/>
      <protection hidden="1"/>
    </xf>
    <xf numFmtId="0" fontId="20" fillId="3" borderId="16" xfId="0" applyNumberFormat="1" applyFont="1" applyFill="1" applyBorder="1" applyAlignment="1" applyProtection="1">
      <alignment horizontal="center" vertical="top"/>
      <protection hidden="1"/>
    </xf>
    <xf numFmtId="0" fontId="21" fillId="9" borderId="74" xfId="0" applyNumberFormat="1" applyFont="1" applyFill="1" applyBorder="1" applyAlignment="1" applyProtection="1">
      <alignment horizontal="left" vertical="top"/>
      <protection hidden="1"/>
    </xf>
    <xf numFmtId="0" fontId="12" fillId="3" borderId="17" xfId="0" applyNumberFormat="1" applyFont="1" applyFill="1" applyBorder="1" applyAlignment="1" applyProtection="1">
      <alignment horizontal="left" vertical="top"/>
      <protection hidden="1"/>
    </xf>
    <xf numFmtId="0" fontId="12" fillId="3" borderId="18" xfId="0" applyNumberFormat="1" applyFont="1" applyFill="1" applyBorder="1" applyAlignment="1" applyProtection="1">
      <alignment horizontal="left" vertical="top"/>
      <protection hidden="1"/>
    </xf>
    <xf numFmtId="0" fontId="8" fillId="3" borderId="31" xfId="0" applyFont="1" applyFill="1" applyBorder="1" applyAlignment="1" applyProtection="1">
      <alignment horizontal="left"/>
      <protection hidden="1"/>
    </xf>
    <xf numFmtId="0" fontId="8" fillId="3" borderId="9" xfId="0" applyFont="1" applyFill="1" applyBorder="1" applyAlignment="1" applyProtection="1">
      <alignment horizontal="left"/>
      <protection hidden="1"/>
    </xf>
    <xf numFmtId="0" fontId="27" fillId="3" borderId="0" xfId="0" applyNumberFormat="1" applyFont="1" applyFill="1" applyBorder="1" applyAlignment="1" applyProtection="1">
      <alignment horizontal="left" vertical="top"/>
      <protection hidden="1"/>
    </xf>
    <xf numFmtId="0" fontId="27" fillId="3" borderId="70" xfId="0" applyNumberFormat="1" applyFont="1" applyFill="1" applyBorder="1" applyAlignment="1" applyProtection="1">
      <alignment horizontal="left" vertical="top"/>
      <protection hidden="1"/>
    </xf>
    <xf numFmtId="0" fontId="29" fillId="3" borderId="20" xfId="0" applyFont="1" applyFill="1" applyBorder="1" applyAlignment="1" applyProtection="1">
      <alignment horizontal="left"/>
      <protection hidden="1"/>
    </xf>
    <xf numFmtId="0" fontId="29" fillId="3" borderId="21" xfId="0" applyFont="1" applyFill="1" applyBorder="1" applyAlignment="1" applyProtection="1">
      <alignment horizontal="left"/>
      <protection hidden="1"/>
    </xf>
    <xf numFmtId="0" fontId="21" fillId="9" borderId="17" xfId="0" applyNumberFormat="1" applyFont="1" applyFill="1" applyBorder="1" applyAlignment="1" applyProtection="1">
      <alignment horizontal="left" vertical="top"/>
      <protection hidden="1"/>
    </xf>
    <xf numFmtId="0" fontId="21" fillId="9" borderId="18" xfId="0" applyNumberFormat="1" applyFont="1" applyFill="1" applyBorder="1" applyAlignment="1" applyProtection="1">
      <alignment horizontal="left" vertical="top"/>
      <protection hidden="1"/>
    </xf>
    <xf numFmtId="0" fontId="21" fillId="9" borderId="23" xfId="0" applyNumberFormat="1" applyFont="1" applyFill="1" applyBorder="1" applyAlignment="1" applyProtection="1">
      <alignment horizontal="left" vertical="top"/>
      <protection hidden="1"/>
    </xf>
    <xf numFmtId="0" fontId="12" fillId="3" borderId="31" xfId="0" applyNumberFormat="1" applyFont="1" applyFill="1" applyBorder="1" applyAlignment="1" applyProtection="1">
      <alignment horizontal="left" vertical="top"/>
      <protection hidden="1"/>
    </xf>
    <xf numFmtId="0" fontId="12" fillId="3" borderId="20" xfId="0" applyNumberFormat="1" applyFont="1" applyFill="1" applyBorder="1" applyAlignment="1" applyProtection="1">
      <alignment horizontal="left" vertical="top"/>
      <protection hidden="1"/>
    </xf>
    <xf numFmtId="0" fontId="12" fillId="3" borderId="9" xfId="0" applyNumberFormat="1" applyFont="1" applyFill="1" applyBorder="1" applyAlignment="1" applyProtection="1">
      <alignment horizontal="left" vertical="center"/>
      <protection hidden="1"/>
    </xf>
    <xf numFmtId="0" fontId="12" fillId="3" borderId="32" xfId="0" applyNumberFormat="1" applyFont="1" applyFill="1" applyBorder="1" applyAlignment="1" applyProtection="1">
      <alignment horizontal="left" vertical="center"/>
      <protection hidden="1"/>
    </xf>
    <xf numFmtId="0" fontId="12" fillId="3" borderId="21" xfId="0" applyNumberFormat="1" applyFont="1" applyFill="1" applyBorder="1" applyAlignment="1" applyProtection="1">
      <alignment horizontal="left" vertical="top"/>
      <protection hidden="1"/>
    </xf>
    <xf numFmtId="0" fontId="12" fillId="3" borderId="27" xfId="0" applyNumberFormat="1" applyFont="1" applyFill="1" applyBorder="1" applyAlignment="1" applyProtection="1">
      <alignment horizontal="left" vertical="top"/>
      <protection hidden="1"/>
    </xf>
    <xf numFmtId="0" fontId="20" fillId="0" borderId="9" xfId="0" applyNumberFormat="1" applyFont="1" applyFill="1" applyBorder="1" applyAlignment="1" applyProtection="1">
      <alignment horizontal="center" vertical="top"/>
      <protection hidden="1"/>
    </xf>
    <xf numFmtId="170" fontId="12" fillId="0" borderId="31" xfId="0" applyNumberFormat="1" applyFont="1" applyFill="1" applyBorder="1" applyAlignment="1" applyProtection="1">
      <alignment horizontal="center" vertical="top"/>
      <protection hidden="1"/>
    </xf>
    <xf numFmtId="0" fontId="21" fillId="9" borderId="29" xfId="0" applyNumberFormat="1" applyFont="1" applyFill="1" applyBorder="1" applyAlignment="1" applyProtection="1">
      <alignment horizontal="center" vertical="center"/>
      <protection hidden="1"/>
    </xf>
    <xf numFmtId="0" fontId="21" fillId="9" borderId="25" xfId="0" applyNumberFormat="1" applyFont="1" applyFill="1" applyBorder="1" applyAlignment="1" applyProtection="1">
      <alignment horizontal="center" vertical="center"/>
      <protection hidden="1"/>
    </xf>
    <xf numFmtId="0" fontId="21" fillId="9" borderId="17" xfId="0" applyNumberFormat="1" applyFont="1" applyFill="1" applyBorder="1" applyAlignment="1" applyProtection="1">
      <alignment horizontal="center" vertical="top"/>
      <protection hidden="1"/>
    </xf>
    <xf numFmtId="170" fontId="12" fillId="0" borderId="9" xfId="0" applyNumberFormat="1" applyFont="1" applyFill="1" applyBorder="1" applyAlignment="1" applyProtection="1">
      <alignment horizontal="center" vertical="top"/>
      <protection hidden="1"/>
    </xf>
    <xf numFmtId="3" fontId="20" fillId="0" borderId="76" xfId="0" applyNumberFormat="1" applyFont="1" applyFill="1" applyBorder="1" applyAlignment="1" applyProtection="1">
      <alignment horizontal="center" vertical="top"/>
      <protection hidden="1"/>
    </xf>
    <xf numFmtId="3" fontId="20" fillId="0" borderId="49" xfId="0" applyNumberFormat="1" applyFont="1" applyFill="1" applyBorder="1" applyAlignment="1" applyProtection="1">
      <alignment horizontal="center" vertical="top"/>
      <protection hidden="1"/>
    </xf>
    <xf numFmtId="0" fontId="12" fillId="0" borderId="9" xfId="0" applyNumberFormat="1" applyFont="1" applyFill="1" applyBorder="1" applyAlignment="1" applyProtection="1">
      <alignment horizontal="center" vertical="top"/>
      <protection hidden="1"/>
    </xf>
    <xf numFmtId="0" fontId="12" fillId="0" borderId="21" xfId="0" applyNumberFormat="1" applyFont="1" applyFill="1" applyBorder="1" applyAlignment="1" applyProtection="1">
      <alignment horizontal="center" vertical="top"/>
      <protection hidden="1"/>
    </xf>
    <xf numFmtId="170" fontId="12" fillId="0" borderId="20" xfId="0" applyNumberFormat="1" applyFont="1" applyFill="1" applyBorder="1" applyAlignment="1" applyProtection="1">
      <alignment horizontal="center" vertical="top"/>
      <protection hidden="1"/>
    </xf>
    <xf numFmtId="170" fontId="12" fillId="0" borderId="21" xfId="0" applyNumberFormat="1" applyFont="1" applyFill="1" applyBorder="1" applyAlignment="1" applyProtection="1">
      <alignment horizontal="center" vertical="top"/>
      <protection hidden="1"/>
    </xf>
    <xf numFmtId="173" fontId="20" fillId="0" borderId="64" xfId="0" applyNumberFormat="1" applyFont="1" applyFill="1" applyBorder="1" applyAlignment="1" applyProtection="1">
      <alignment horizontal="center" vertical="top"/>
      <protection hidden="1"/>
    </xf>
    <xf numFmtId="173" fontId="20" fillId="0" borderId="76" xfId="0" applyNumberFormat="1" applyFont="1" applyFill="1" applyBorder="1" applyAlignment="1" applyProtection="1">
      <alignment horizontal="center" vertical="top"/>
      <protection hidden="1"/>
    </xf>
    <xf numFmtId="173" fontId="20" fillId="0" borderId="63" xfId="0" applyNumberFormat="1" applyFont="1" applyFill="1" applyBorder="1" applyAlignment="1" applyProtection="1">
      <alignment horizontal="center" vertical="top"/>
      <protection hidden="1"/>
    </xf>
    <xf numFmtId="170" fontId="12" fillId="0" borderId="42" xfId="0" applyNumberFormat="1" applyFont="1" applyFill="1" applyBorder="1" applyAlignment="1" applyProtection="1">
      <alignment horizontal="center" vertical="top"/>
      <protection hidden="1"/>
    </xf>
    <xf numFmtId="170" fontId="12" fillId="0" borderId="10" xfId="0" applyNumberFormat="1" applyFont="1" applyFill="1" applyBorder="1" applyAlignment="1" applyProtection="1">
      <alignment horizontal="center" vertical="top"/>
      <protection hidden="1"/>
    </xf>
    <xf numFmtId="173" fontId="20" fillId="0" borderId="65" xfId="0" applyNumberFormat="1" applyFont="1" applyFill="1" applyBorder="1" applyAlignment="1" applyProtection="1">
      <alignment horizontal="center" vertical="top"/>
      <protection hidden="1"/>
    </xf>
    <xf numFmtId="173" fontId="20" fillId="0" borderId="49" xfId="0" applyNumberFormat="1" applyFont="1" applyFill="1" applyBorder="1" applyAlignment="1" applyProtection="1">
      <alignment horizontal="center" vertical="top"/>
      <protection hidden="1"/>
    </xf>
    <xf numFmtId="3" fontId="20" fillId="0" borderId="34" xfId="0" applyNumberFormat="1" applyFont="1" applyFill="1" applyBorder="1" applyAlignment="1" applyProtection="1">
      <alignment horizontal="center" vertical="top"/>
      <protection hidden="1"/>
    </xf>
    <xf numFmtId="3" fontId="20" fillId="0" borderId="35" xfId="0" applyNumberFormat="1" applyFont="1" applyFill="1" applyBorder="1" applyAlignment="1" applyProtection="1">
      <alignment horizontal="center" vertical="top"/>
      <protection hidden="1"/>
    </xf>
    <xf numFmtId="0" fontId="21" fillId="9" borderId="19" xfId="0" applyNumberFormat="1" applyFont="1" applyFill="1" applyBorder="1" applyAlignment="1" applyProtection="1">
      <alignment horizontal="left" vertical="top"/>
      <protection hidden="1"/>
    </xf>
    <xf numFmtId="0" fontId="21" fillId="9" borderId="20" xfId="0" applyNumberFormat="1" applyFont="1" applyFill="1" applyBorder="1" applyAlignment="1" applyProtection="1">
      <alignment horizontal="left" vertical="top"/>
      <protection hidden="1"/>
    </xf>
    <xf numFmtId="0" fontId="21" fillId="9" borderId="21" xfId="0" applyNumberFormat="1" applyFont="1" applyFill="1" applyBorder="1" applyAlignment="1" applyProtection="1">
      <alignment horizontal="left" vertical="top"/>
      <protection hidden="1"/>
    </xf>
    <xf numFmtId="0" fontId="21" fillId="9" borderId="22" xfId="0" applyNumberFormat="1" applyFont="1" applyFill="1" applyBorder="1" applyAlignment="1" applyProtection="1">
      <alignment horizontal="left" vertical="top"/>
      <protection hidden="1"/>
    </xf>
    <xf numFmtId="0" fontId="21" fillId="4" borderId="18" xfId="0" applyNumberFormat="1" applyFont="1" applyFill="1" applyBorder="1" applyAlignment="1" applyProtection="1">
      <alignment horizontal="center" vertical="top"/>
      <protection hidden="1"/>
    </xf>
    <xf numFmtId="0" fontId="21" fillId="4" borderId="19" xfId="0" applyNumberFormat="1" applyFont="1" applyFill="1" applyBorder="1" applyAlignment="1" applyProtection="1">
      <alignment horizontal="center" vertical="top"/>
      <protection hidden="1"/>
    </xf>
    <xf numFmtId="0" fontId="12" fillId="0" borderId="20" xfId="0" applyNumberFormat="1" applyFont="1" applyFill="1" applyBorder="1" applyAlignment="1" applyProtection="1">
      <alignment horizontal="left" vertical="top" wrapText="1"/>
      <protection hidden="1"/>
    </xf>
    <xf numFmtId="0" fontId="12" fillId="0" borderId="21" xfId="0" applyNumberFormat="1" applyFont="1" applyFill="1" applyBorder="1" applyAlignment="1" applyProtection="1">
      <alignment horizontal="left" vertical="top" wrapText="1"/>
      <protection hidden="1"/>
    </xf>
    <xf numFmtId="0" fontId="23" fillId="4" borderId="16" xfId="0" applyNumberFormat="1" applyFont="1" applyFill="1" applyBorder="1" applyAlignment="1" applyProtection="1">
      <alignment horizontal="center" vertical="center"/>
      <protection hidden="1"/>
    </xf>
    <xf numFmtId="0" fontId="20" fillId="0" borderId="17" xfId="0" applyNumberFormat="1" applyFont="1" applyFill="1" applyBorder="1" applyAlignment="1" applyProtection="1">
      <alignment horizontal="left" vertical="top"/>
      <protection hidden="1"/>
    </xf>
    <xf numFmtId="0" fontId="20" fillId="0" borderId="18" xfId="0" applyNumberFormat="1" applyFont="1" applyFill="1" applyBorder="1" applyAlignment="1" applyProtection="1">
      <alignment horizontal="left" vertical="top"/>
      <protection hidden="1"/>
    </xf>
    <xf numFmtId="0" fontId="20" fillId="0" borderId="19" xfId="0" applyNumberFormat="1" applyFont="1" applyFill="1" applyBorder="1" applyAlignment="1" applyProtection="1">
      <alignment horizontal="left" vertical="top"/>
      <protection hidden="1"/>
    </xf>
    <xf numFmtId="0" fontId="12" fillId="10" borderId="16" xfId="0" applyNumberFormat="1" applyFont="1" applyFill="1" applyBorder="1" applyAlignment="1" applyProtection="1">
      <alignment horizontal="left" vertical="top"/>
      <protection hidden="1"/>
    </xf>
    <xf numFmtId="0" fontId="20" fillId="0" borderId="32" xfId="0" applyNumberFormat="1" applyFont="1" applyFill="1" applyBorder="1" applyAlignment="1" applyProtection="1">
      <alignment horizontal="center" vertical="top"/>
      <protection hidden="1"/>
    </xf>
    <xf numFmtId="0" fontId="20" fillId="0" borderId="72" xfId="0" applyNumberFormat="1" applyFont="1" applyFill="1" applyBorder="1" applyAlignment="1" applyProtection="1">
      <alignment horizontal="center" vertical="top"/>
      <protection hidden="1"/>
    </xf>
    <xf numFmtId="0" fontId="20" fillId="0" borderId="40" xfId="0" applyNumberFormat="1" applyFont="1" applyFill="1" applyBorder="1" applyAlignment="1" applyProtection="1">
      <alignment horizontal="center" vertical="top"/>
      <protection hidden="1"/>
    </xf>
    <xf numFmtId="0" fontId="12" fillId="0" borderId="72" xfId="0" applyNumberFormat="1" applyFont="1" applyFill="1" applyBorder="1" applyAlignment="1" applyProtection="1">
      <alignment horizontal="left" vertical="top"/>
      <protection hidden="1"/>
    </xf>
    <xf numFmtId="0" fontId="12" fillId="0" borderId="25" xfId="0" applyNumberFormat="1" applyFont="1" applyFill="1" applyBorder="1" applyAlignment="1" applyProtection="1">
      <alignment horizontal="left" vertical="top" wrapText="1"/>
      <protection hidden="1"/>
    </xf>
    <xf numFmtId="0" fontId="12" fillId="0" borderId="52" xfId="0" applyNumberFormat="1" applyFont="1" applyFill="1" applyBorder="1" applyAlignment="1" applyProtection="1">
      <alignment horizontal="left" vertical="top" wrapText="1"/>
      <protection hidden="1"/>
    </xf>
    <xf numFmtId="0" fontId="12" fillId="0" borderId="26" xfId="0" applyNumberFormat="1" applyFont="1" applyFill="1" applyBorder="1" applyAlignment="1" applyProtection="1">
      <alignment horizontal="left" vertical="top" wrapText="1"/>
      <protection hidden="1"/>
    </xf>
    <xf numFmtId="0" fontId="12" fillId="0" borderId="42" xfId="0" applyNumberFormat="1" applyFont="1" applyFill="1" applyBorder="1" applyAlignment="1" applyProtection="1">
      <alignment vertical="top"/>
      <protection hidden="1"/>
    </xf>
    <xf numFmtId="0" fontId="12" fillId="0" borderId="20" xfId="0" applyNumberFormat="1" applyFont="1" applyFill="1" applyBorder="1" applyAlignment="1" applyProtection="1">
      <alignment vertical="top"/>
      <protection hidden="1"/>
    </xf>
    <xf numFmtId="0" fontId="23" fillId="14" borderId="16" xfId="0" applyNumberFormat="1" applyFont="1" applyFill="1" applyBorder="1" applyAlignment="1" applyProtection="1">
      <alignment horizontal="center" vertical="center"/>
      <protection hidden="1"/>
    </xf>
    <xf numFmtId="0" fontId="20" fillId="0" borderId="49" xfId="0" applyNumberFormat="1" applyFont="1" applyFill="1" applyBorder="1" applyAlignment="1" applyProtection="1">
      <alignment horizontal="left" vertical="top"/>
      <protection hidden="1"/>
    </xf>
    <xf numFmtId="0" fontId="12" fillId="0" borderId="9" xfId="0" applyNumberFormat="1" applyFont="1" applyFill="1" applyBorder="1" applyAlignment="1" applyProtection="1">
      <alignment horizontal="left" vertical="top" wrapText="1"/>
      <protection hidden="1"/>
    </xf>
    <xf numFmtId="0" fontId="12" fillId="0" borderId="30" xfId="0" applyNumberFormat="1" applyFont="1" applyFill="1" applyBorder="1" applyAlignment="1" applyProtection="1">
      <alignment horizontal="left" vertical="top"/>
      <protection hidden="1"/>
    </xf>
    <xf numFmtId="0" fontId="21" fillId="4" borderId="17" xfId="0" applyNumberFormat="1" applyFont="1" applyFill="1" applyBorder="1" applyAlignment="1" applyProtection="1">
      <alignment horizontal="center" vertical="top"/>
      <protection hidden="1"/>
    </xf>
    <xf numFmtId="0" fontId="12" fillId="3" borderId="0" xfId="0" applyNumberFormat="1" applyFont="1" applyFill="1" applyBorder="1" applyAlignment="1" applyProtection="1">
      <alignment horizontal="left" vertical="top"/>
      <protection hidden="1"/>
    </xf>
    <xf numFmtId="0" fontId="12" fillId="3" borderId="70" xfId="0" applyNumberFormat="1" applyFont="1" applyFill="1" applyBorder="1" applyAlignment="1" applyProtection="1">
      <alignment horizontal="left" vertical="top"/>
      <protection hidden="1"/>
    </xf>
    <xf numFmtId="0" fontId="20" fillId="10" borderId="81" xfId="0" applyNumberFormat="1" applyFont="1" applyFill="1" applyBorder="1" applyAlignment="1" applyProtection="1">
      <alignment horizontal="left" vertical="top"/>
      <protection hidden="1"/>
    </xf>
    <xf numFmtId="0" fontId="20" fillId="10" borderId="78" xfId="0" applyNumberFormat="1" applyFont="1" applyFill="1" applyBorder="1" applyAlignment="1" applyProtection="1">
      <alignment horizontal="left" vertical="top"/>
      <protection hidden="1"/>
    </xf>
    <xf numFmtId="0" fontId="20" fillId="10" borderId="83" xfId="0" applyNumberFormat="1" applyFont="1" applyFill="1" applyBorder="1" applyAlignment="1" applyProtection="1">
      <alignment horizontal="left" vertical="top"/>
      <protection hidden="1"/>
    </xf>
    <xf numFmtId="0" fontId="12" fillId="3" borderId="70" xfId="0" applyNumberFormat="1" applyFont="1" applyFill="1" applyBorder="1" applyAlignment="1" applyProtection="1">
      <alignment horizontal="center" vertical="top"/>
      <protection hidden="1"/>
    </xf>
    <xf numFmtId="0" fontId="12" fillId="3" borderId="69" xfId="0" applyNumberFormat="1" applyFont="1" applyFill="1" applyBorder="1" applyAlignment="1" applyProtection="1">
      <alignment horizontal="center" vertical="top"/>
      <protection hidden="1"/>
    </xf>
    <xf numFmtId="0" fontId="12" fillId="3" borderId="45" xfId="0" applyNumberFormat="1" applyFont="1" applyFill="1" applyBorder="1" applyAlignment="1" applyProtection="1">
      <alignment horizontal="left" vertical="top"/>
      <protection hidden="1"/>
    </xf>
    <xf numFmtId="0" fontId="12" fillId="3" borderId="42" xfId="0" applyNumberFormat="1" applyFont="1" applyFill="1" applyBorder="1" applyAlignment="1" applyProtection="1">
      <alignment horizontal="left" vertical="top"/>
      <protection hidden="1"/>
    </xf>
    <xf numFmtId="173" fontId="20" fillId="0" borderId="20" xfId="0" applyNumberFormat="1" applyFont="1" applyFill="1" applyBorder="1" applyAlignment="1" applyProtection="1">
      <alignment horizontal="center" vertical="top"/>
      <protection hidden="1"/>
    </xf>
    <xf numFmtId="173" fontId="20" fillId="0" borderId="22" xfId="0" applyNumberFormat="1" applyFont="1" applyFill="1" applyBorder="1" applyAlignment="1" applyProtection="1">
      <alignment horizontal="center" vertical="top"/>
      <protection hidden="1"/>
    </xf>
    <xf numFmtId="0" fontId="20" fillId="15" borderId="13" xfId="0" applyNumberFormat="1" applyFont="1" applyFill="1" applyBorder="1" applyAlignment="1" applyProtection="1">
      <alignment horizontal="center" vertical="top"/>
      <protection hidden="1"/>
    </xf>
    <xf numFmtId="0" fontId="20" fillId="15" borderId="14" xfId="0" applyNumberFormat="1" applyFont="1" applyFill="1" applyBorder="1" applyAlignment="1" applyProtection="1">
      <alignment horizontal="center" vertical="top"/>
      <protection hidden="1"/>
    </xf>
    <xf numFmtId="173" fontId="20" fillId="0" borderId="15" xfId="0" applyNumberFormat="1" applyFont="1" applyFill="1" applyBorder="1" applyAlignment="1" applyProtection="1">
      <alignment horizontal="center" vertical="top"/>
      <protection hidden="1"/>
    </xf>
    <xf numFmtId="173" fontId="20" fillId="0" borderId="16" xfId="0" applyNumberFormat="1" applyFont="1" applyFill="1" applyBorder="1" applyAlignment="1" applyProtection="1">
      <alignment horizontal="center" vertical="top"/>
      <protection hidden="1"/>
    </xf>
    <xf numFmtId="173" fontId="20" fillId="0" borderId="56" xfId="0" applyNumberFormat="1" applyFont="1" applyFill="1" applyBorder="1" applyAlignment="1" applyProtection="1">
      <alignment horizontal="center" vertical="top"/>
      <protection hidden="1"/>
    </xf>
    <xf numFmtId="0" fontId="20" fillId="15" borderId="17" xfId="0" applyNumberFormat="1" applyFont="1" applyFill="1" applyBorder="1" applyAlignment="1" applyProtection="1">
      <alignment horizontal="center" vertical="top"/>
      <protection hidden="1"/>
    </xf>
    <xf numFmtId="0" fontId="20" fillId="15" borderId="19" xfId="0" applyNumberFormat="1" applyFont="1" applyFill="1" applyBorder="1" applyAlignment="1" applyProtection="1">
      <alignment horizontal="center" vertical="top"/>
      <protection hidden="1"/>
    </xf>
    <xf numFmtId="0" fontId="20" fillId="15" borderId="66" xfId="0" applyNumberFormat="1" applyFont="1" applyFill="1" applyBorder="1" applyAlignment="1" applyProtection="1">
      <alignment horizontal="center" vertical="top"/>
      <protection hidden="1"/>
    </xf>
    <xf numFmtId="0" fontId="20" fillId="10" borderId="37" xfId="0" applyNumberFormat="1" applyFont="1" applyFill="1" applyBorder="1" applyAlignment="1" applyProtection="1">
      <alignment horizontal="center" vertical="center" wrapText="1"/>
      <protection hidden="1"/>
    </xf>
    <xf numFmtId="0" fontId="20" fillId="10" borderId="84" xfId="0" applyNumberFormat="1" applyFont="1" applyFill="1" applyBorder="1" applyAlignment="1" applyProtection="1">
      <alignment horizontal="center" vertical="center" wrapText="1"/>
      <protection hidden="1"/>
    </xf>
    <xf numFmtId="0" fontId="20" fillId="10" borderId="37" xfId="0" applyNumberFormat="1" applyFont="1" applyFill="1" applyBorder="1" applyAlignment="1" applyProtection="1">
      <alignment horizontal="center" vertical="center"/>
      <protection hidden="1"/>
    </xf>
    <xf numFmtId="0" fontId="20" fillId="10" borderId="84" xfId="0" applyNumberFormat="1" applyFont="1" applyFill="1" applyBorder="1" applyAlignment="1" applyProtection="1">
      <alignment horizontal="center" vertical="center"/>
      <protection hidden="1"/>
    </xf>
    <xf numFmtId="49" fontId="29" fillId="8" borderId="9" xfId="0" applyNumberFormat="1" applyFont="1" applyFill="1" applyBorder="1" applyAlignment="1" applyProtection="1">
      <alignment horizontal="center" vertical="center"/>
      <protection hidden="1"/>
    </xf>
    <xf numFmtId="49" fontId="29" fillId="8" borderId="21" xfId="0" applyNumberFormat="1" applyFont="1" applyFill="1" applyBorder="1" applyAlignment="1" applyProtection="1">
      <alignment horizontal="center" vertical="center"/>
      <protection hidden="1"/>
    </xf>
    <xf numFmtId="49" fontId="29" fillId="8" borderId="46" xfId="0" applyNumberFormat="1" applyFont="1" applyFill="1" applyBorder="1" applyAlignment="1" applyProtection="1">
      <alignment horizontal="center" vertical="center"/>
      <protection hidden="1"/>
    </xf>
    <xf numFmtId="49" fontId="29" fillId="8" borderId="22" xfId="0" applyNumberFormat="1" applyFont="1" applyFill="1" applyBorder="1" applyAlignment="1" applyProtection="1">
      <alignment horizontal="center" vertical="center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4" borderId="18" xfId="0" applyFont="1" applyFill="1" applyBorder="1" applyAlignment="1" applyProtection="1">
      <alignment horizontal="center" vertical="center"/>
      <protection hidden="1"/>
    </xf>
    <xf numFmtId="0" fontId="4" fillId="4" borderId="19" xfId="0" applyFont="1" applyFill="1" applyBorder="1" applyAlignment="1" applyProtection="1">
      <alignment horizontal="center" vertical="center"/>
      <protection hidden="1"/>
    </xf>
    <xf numFmtId="49" fontId="29" fillId="8" borderId="31" xfId="0" applyNumberFormat="1" applyFont="1" applyFill="1" applyBorder="1" applyAlignment="1" applyProtection="1">
      <alignment horizontal="center" vertical="center"/>
      <protection hidden="1"/>
    </xf>
    <xf numFmtId="49" fontId="29" fillId="8" borderId="20" xfId="0" applyNumberFormat="1" applyFont="1" applyFill="1" applyBorder="1" applyAlignment="1" applyProtection="1">
      <alignment horizontal="center" vertical="center"/>
      <protection hidden="1"/>
    </xf>
    <xf numFmtId="0" fontId="20" fillId="0" borderId="31" xfId="0" applyFont="1" applyBorder="1" applyAlignment="1" applyProtection="1">
      <alignment horizontal="left"/>
      <protection hidden="1"/>
    </xf>
    <xf numFmtId="0" fontId="20" fillId="0" borderId="9" xfId="0" applyFont="1" applyBorder="1" applyAlignment="1" applyProtection="1">
      <alignment horizontal="left"/>
      <protection hidden="1"/>
    </xf>
    <xf numFmtId="0" fontId="20" fillId="0" borderId="20" xfId="0" applyFont="1" applyBorder="1" applyAlignment="1" applyProtection="1">
      <alignment horizontal="left"/>
      <protection hidden="1"/>
    </xf>
    <xf numFmtId="0" fontId="20" fillId="0" borderId="21" xfId="0" applyFont="1" applyBorder="1" applyAlignment="1" applyProtection="1">
      <alignment horizontal="left"/>
      <protection hidden="1"/>
    </xf>
    <xf numFmtId="0" fontId="32" fillId="4" borderId="16" xfId="0" applyFont="1" applyFill="1" applyBorder="1" applyAlignment="1" applyProtection="1">
      <alignment horizontal="center" vertical="center"/>
      <protection hidden="1"/>
    </xf>
    <xf numFmtId="0" fontId="21" fillId="9" borderId="17" xfId="0" applyNumberFormat="1" applyFont="1" applyFill="1" applyBorder="1" applyAlignment="1" applyProtection="1">
      <alignment horizontal="left" vertical="center"/>
      <protection hidden="1"/>
    </xf>
    <xf numFmtId="0" fontId="21" fillId="9" borderId="18" xfId="0" applyNumberFormat="1" applyFont="1" applyFill="1" applyBorder="1" applyAlignment="1" applyProtection="1">
      <alignment horizontal="left" vertical="center"/>
      <protection hidden="1"/>
    </xf>
    <xf numFmtId="0" fontId="21" fillId="9" borderId="19" xfId="0" applyNumberFormat="1" applyFont="1" applyFill="1" applyBorder="1" applyAlignment="1" applyProtection="1">
      <alignment horizontal="left" vertical="center"/>
      <protection hidden="1"/>
    </xf>
    <xf numFmtId="0" fontId="21" fillId="9" borderId="20" xfId="0" applyNumberFormat="1" applyFont="1" applyFill="1" applyBorder="1" applyAlignment="1" applyProtection="1">
      <alignment horizontal="left" vertical="center"/>
      <protection hidden="1"/>
    </xf>
    <xf numFmtId="0" fontId="21" fillId="9" borderId="21" xfId="0" applyNumberFormat="1" applyFont="1" applyFill="1" applyBorder="1" applyAlignment="1" applyProtection="1">
      <alignment horizontal="left" vertical="center"/>
      <protection hidden="1"/>
    </xf>
    <xf numFmtId="0" fontId="21" fillId="9" borderId="22" xfId="0" applyNumberFormat="1" applyFont="1" applyFill="1" applyBorder="1" applyAlignment="1" applyProtection="1">
      <alignment horizontal="left" vertical="center"/>
      <protection hidden="1"/>
    </xf>
    <xf numFmtId="0" fontId="20" fillId="3" borderId="20" xfId="0" applyFont="1" applyFill="1" applyBorder="1" applyAlignment="1" applyProtection="1">
      <alignment horizontal="left"/>
      <protection hidden="1"/>
    </xf>
    <xf numFmtId="0" fontId="20" fillId="3" borderId="21" xfId="0" applyFont="1" applyFill="1" applyBorder="1" applyAlignment="1" applyProtection="1">
      <alignment horizontal="left"/>
      <protection hidden="1"/>
    </xf>
    <xf numFmtId="0" fontId="21" fillId="9" borderId="81" xfId="0" applyNumberFormat="1" applyFont="1" applyFill="1" applyBorder="1" applyAlignment="1" applyProtection="1">
      <alignment horizontal="left" vertical="center"/>
      <protection hidden="1"/>
    </xf>
    <xf numFmtId="0" fontId="21" fillId="9" borderId="78" xfId="0" applyNumberFormat="1" applyFont="1" applyFill="1" applyBorder="1" applyAlignment="1" applyProtection="1">
      <alignment horizontal="left" vertical="center"/>
      <protection hidden="1"/>
    </xf>
    <xf numFmtId="0" fontId="21" fillId="9" borderId="77" xfId="0" applyNumberFormat="1" applyFont="1" applyFill="1" applyBorder="1" applyAlignment="1" applyProtection="1">
      <alignment horizontal="left" vertical="center"/>
      <protection hidden="1"/>
    </xf>
    <xf numFmtId="0" fontId="32" fillId="4" borderId="0" xfId="0" applyFont="1" applyFill="1" applyBorder="1" applyAlignment="1" applyProtection="1">
      <alignment horizontal="center" vertical="center"/>
      <protection hidden="1"/>
    </xf>
    <xf numFmtId="0" fontId="20" fillId="0" borderId="42" xfId="0" applyNumberFormat="1" applyFont="1" applyFill="1" applyBorder="1" applyAlignment="1" applyProtection="1">
      <alignment horizontal="center" vertical="center" textRotation="90" wrapText="1"/>
      <protection hidden="1"/>
    </xf>
    <xf numFmtId="0" fontId="20" fillId="0" borderId="31" xfId="0" applyNumberFormat="1" applyFont="1" applyFill="1" applyBorder="1" applyAlignment="1" applyProtection="1">
      <alignment horizontal="center" vertical="center" textRotation="90" wrapText="1"/>
      <protection hidden="1"/>
    </xf>
    <xf numFmtId="0" fontId="20" fillId="10" borderId="17" xfId="0" applyFont="1" applyFill="1" applyBorder="1" applyAlignment="1" applyProtection="1">
      <alignment horizontal="center"/>
      <protection hidden="1"/>
    </xf>
    <xf numFmtId="0" fontId="20" fillId="10" borderId="18" xfId="0" applyFont="1" applyFill="1" applyBorder="1" applyAlignment="1" applyProtection="1">
      <alignment horizontal="center"/>
      <protection hidden="1"/>
    </xf>
    <xf numFmtId="0" fontId="20" fillId="10" borderId="19" xfId="0" applyFont="1" applyFill="1" applyBorder="1" applyAlignment="1" applyProtection="1">
      <alignment horizontal="center"/>
      <protection hidden="1"/>
    </xf>
    <xf numFmtId="0" fontId="21" fillId="9" borderId="34" xfId="0" applyNumberFormat="1" applyFont="1" applyFill="1" applyBorder="1" applyAlignment="1" applyProtection="1">
      <alignment horizontal="left" vertical="center"/>
      <protection hidden="1"/>
    </xf>
    <xf numFmtId="0" fontId="21" fillId="9" borderId="75" xfId="0" applyNumberFormat="1" applyFont="1" applyFill="1" applyBorder="1" applyAlignment="1" applyProtection="1">
      <alignment horizontal="left" vertical="center"/>
      <protection hidden="1"/>
    </xf>
    <xf numFmtId="0" fontId="21" fillId="9" borderId="74" xfId="0" applyNumberFormat="1" applyFont="1" applyFill="1" applyBorder="1" applyAlignment="1" applyProtection="1">
      <alignment horizontal="left" vertical="center"/>
      <protection hidden="1"/>
    </xf>
    <xf numFmtId="0" fontId="20" fillId="10" borderId="83" xfId="0" applyNumberFormat="1" applyFont="1" applyFill="1" applyBorder="1" applyAlignment="1" applyProtection="1">
      <alignment horizontal="center" vertical="top"/>
      <protection hidden="1"/>
    </xf>
    <xf numFmtId="0" fontId="20" fillId="10" borderId="35" xfId="0" applyNumberFormat="1" applyFont="1" applyFill="1" applyBorder="1" applyAlignment="1" applyProtection="1">
      <alignment horizontal="center" vertical="top"/>
      <protection hidden="1"/>
    </xf>
    <xf numFmtId="3" fontId="20" fillId="0" borderId="83" xfId="0" applyNumberFormat="1" applyFont="1" applyFill="1" applyBorder="1" applyAlignment="1" applyProtection="1">
      <alignment horizontal="center" vertical="top"/>
      <protection hidden="1"/>
    </xf>
    <xf numFmtId="0" fontId="20" fillId="10" borderId="34" xfId="0" applyNumberFormat="1" applyFont="1" applyFill="1" applyBorder="1" applyAlignment="1" applyProtection="1">
      <alignment horizontal="center" vertical="top"/>
      <protection hidden="1"/>
    </xf>
    <xf numFmtId="0" fontId="20" fillId="10" borderId="77" xfId="0" applyNumberFormat="1" applyFont="1" applyFill="1" applyBorder="1" applyAlignment="1" applyProtection="1">
      <alignment horizontal="left" vertical="top"/>
      <protection hidden="1"/>
    </xf>
    <xf numFmtId="0" fontId="20" fillId="3" borderId="16" xfId="0" applyNumberFormat="1" applyFont="1" applyFill="1" applyBorder="1" applyAlignment="1" applyProtection="1">
      <alignment horizontal="left" vertical="top"/>
      <protection hidden="1"/>
    </xf>
  </cellXfs>
  <cellStyles count="3">
    <cellStyle name="Гиперссылка" xfId="1" builtinId="8"/>
    <cellStyle name="Обычный" xfId="0" builtinId="0"/>
    <cellStyle name="Финансовый_Price list DAICHI 2005 Jun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25772</xdr:colOff>
      <xdr:row>1</xdr:row>
      <xdr:rowOff>19050</xdr:rowOff>
    </xdr:from>
    <xdr:to>
      <xdr:col>9</xdr:col>
      <xdr:colOff>583264</xdr:colOff>
      <xdr:row>4</xdr:row>
      <xdr:rowOff>66675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3264272" y="175932"/>
          <a:ext cx="2316816" cy="574302"/>
          <a:chOff x="2499" y="2081"/>
          <a:chExt cx="760" cy="156"/>
        </a:xfrm>
      </xdr:grpSpPr>
      <xdr:sp macro="" textlink="">
        <xdr:nvSpPr>
          <xdr:cNvPr id="3" name="Freeform 6"/>
          <xdr:cNvSpPr>
            <a:spLocks/>
          </xdr:cNvSpPr>
        </xdr:nvSpPr>
        <xdr:spPr bwMode="auto">
          <a:xfrm>
            <a:off x="2499" y="2081"/>
            <a:ext cx="171" cy="156"/>
          </a:xfrm>
          <a:custGeom>
            <a:avLst/>
            <a:gdLst>
              <a:gd name="T0" fmla="*/ 0 w 172"/>
              <a:gd name="T1" fmla="*/ 0 h 156"/>
              <a:gd name="T2" fmla="*/ 92 w 172"/>
              <a:gd name="T3" fmla="*/ 0 h 156"/>
              <a:gd name="T4" fmla="*/ 172 w 172"/>
              <a:gd name="T5" fmla="*/ 0 h 156"/>
              <a:gd name="T6" fmla="*/ 0 w 172"/>
              <a:gd name="T7" fmla="*/ 156 h 156"/>
              <a:gd name="T8" fmla="*/ 0 w 172"/>
              <a:gd name="T9" fmla="*/ 0 h 15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72"/>
              <a:gd name="T16" fmla="*/ 0 h 156"/>
              <a:gd name="T17" fmla="*/ 172 w 172"/>
              <a:gd name="T18" fmla="*/ 156 h 15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72" h="156">
                <a:moveTo>
                  <a:pt x="0" y="0"/>
                </a:moveTo>
                <a:lnTo>
                  <a:pt x="92" y="0"/>
                </a:lnTo>
                <a:lnTo>
                  <a:pt x="172" y="0"/>
                </a:lnTo>
                <a:lnTo>
                  <a:pt x="0" y="156"/>
                </a:lnTo>
                <a:lnTo>
                  <a:pt x="0" y="0"/>
                </a:lnTo>
                <a:close/>
              </a:path>
            </a:pathLst>
          </a:custGeom>
          <a:solidFill>
            <a:srgbClr val="5EC5E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4" name="Freeform 7"/>
          <xdr:cNvSpPr>
            <a:spLocks/>
          </xdr:cNvSpPr>
        </xdr:nvSpPr>
        <xdr:spPr bwMode="auto">
          <a:xfrm>
            <a:off x="2499" y="2081"/>
            <a:ext cx="87" cy="77"/>
          </a:xfrm>
          <a:custGeom>
            <a:avLst/>
            <a:gdLst>
              <a:gd name="T0" fmla="*/ 86 w 86"/>
              <a:gd name="T1" fmla="*/ 0 h 77"/>
              <a:gd name="T2" fmla="*/ 0 w 86"/>
              <a:gd name="T3" fmla="*/ 0 h 77"/>
              <a:gd name="T4" fmla="*/ 0 w 86"/>
              <a:gd name="T5" fmla="*/ 77 h 77"/>
              <a:gd name="T6" fmla="*/ 86 w 86"/>
              <a:gd name="T7" fmla="*/ 0 h 77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77"/>
              <a:gd name="T14" fmla="*/ 86 w 86"/>
              <a:gd name="T15" fmla="*/ 77 h 7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77">
                <a:moveTo>
                  <a:pt x="86" y="0"/>
                </a:moveTo>
                <a:lnTo>
                  <a:pt x="0" y="0"/>
                </a:lnTo>
                <a:lnTo>
                  <a:pt x="0" y="77"/>
                </a:lnTo>
                <a:lnTo>
                  <a:pt x="86" y="0"/>
                </a:lnTo>
                <a:close/>
              </a:path>
            </a:pathLst>
          </a:custGeom>
          <a:solidFill>
            <a:srgbClr val="1A171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5" name="Freeform 8"/>
          <xdr:cNvSpPr>
            <a:spLocks/>
          </xdr:cNvSpPr>
        </xdr:nvSpPr>
        <xdr:spPr bwMode="auto">
          <a:xfrm>
            <a:off x="3073" y="2114"/>
            <a:ext cx="65" cy="90"/>
          </a:xfrm>
          <a:custGeom>
            <a:avLst/>
            <a:gdLst>
              <a:gd name="T0" fmla="*/ 22 w 64"/>
              <a:gd name="T1" fmla="*/ 0 h 88"/>
              <a:gd name="T2" fmla="*/ 64 w 64"/>
              <a:gd name="T3" fmla="*/ 0 h 88"/>
              <a:gd name="T4" fmla="*/ 40 w 64"/>
              <a:gd name="T5" fmla="*/ 88 h 88"/>
              <a:gd name="T6" fmla="*/ 0 w 64"/>
              <a:gd name="T7" fmla="*/ 88 h 88"/>
              <a:gd name="T8" fmla="*/ 22 w 64"/>
              <a:gd name="T9" fmla="*/ 0 h 88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64"/>
              <a:gd name="T16" fmla="*/ 0 h 88"/>
              <a:gd name="T17" fmla="*/ 64 w 64"/>
              <a:gd name="T18" fmla="*/ 88 h 88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64" h="88">
                <a:moveTo>
                  <a:pt x="22" y="0"/>
                </a:moveTo>
                <a:lnTo>
                  <a:pt x="64" y="0"/>
                </a:lnTo>
                <a:lnTo>
                  <a:pt x="40" y="88"/>
                </a:lnTo>
                <a:lnTo>
                  <a:pt x="0" y="88"/>
                </a:lnTo>
                <a:lnTo>
                  <a:pt x="22" y="0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6" name="Freeform 9"/>
          <xdr:cNvSpPr>
            <a:spLocks/>
          </xdr:cNvSpPr>
        </xdr:nvSpPr>
        <xdr:spPr bwMode="auto">
          <a:xfrm>
            <a:off x="2955" y="2114"/>
            <a:ext cx="124" cy="90"/>
          </a:xfrm>
          <a:custGeom>
            <a:avLst/>
            <a:gdLst>
              <a:gd name="T0" fmla="*/ 0 w 125"/>
              <a:gd name="T1" fmla="*/ 88 h 88"/>
              <a:gd name="T2" fmla="*/ 36 w 125"/>
              <a:gd name="T3" fmla="*/ 88 h 88"/>
              <a:gd name="T4" fmla="*/ 42 w 125"/>
              <a:gd name="T5" fmla="*/ 61 h 88"/>
              <a:gd name="T6" fmla="*/ 62 w 125"/>
              <a:gd name="T7" fmla="*/ 88 h 88"/>
              <a:gd name="T8" fmla="*/ 108 w 125"/>
              <a:gd name="T9" fmla="*/ 88 h 88"/>
              <a:gd name="T10" fmla="*/ 76 w 125"/>
              <a:gd name="T11" fmla="*/ 43 h 88"/>
              <a:gd name="T12" fmla="*/ 125 w 125"/>
              <a:gd name="T13" fmla="*/ 0 h 88"/>
              <a:gd name="T14" fmla="*/ 84 w 125"/>
              <a:gd name="T15" fmla="*/ 0 h 88"/>
              <a:gd name="T16" fmla="*/ 52 w 125"/>
              <a:gd name="T17" fmla="*/ 27 h 88"/>
              <a:gd name="T18" fmla="*/ 58 w 125"/>
              <a:gd name="T19" fmla="*/ 0 h 88"/>
              <a:gd name="T20" fmla="*/ 20 w 125"/>
              <a:gd name="T21" fmla="*/ 0 h 88"/>
              <a:gd name="T22" fmla="*/ 0 w 125"/>
              <a:gd name="T23" fmla="*/ 88 h 88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25"/>
              <a:gd name="T37" fmla="*/ 0 h 88"/>
              <a:gd name="T38" fmla="*/ 125 w 125"/>
              <a:gd name="T39" fmla="*/ 88 h 88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25" h="88">
                <a:moveTo>
                  <a:pt x="0" y="88"/>
                </a:moveTo>
                <a:lnTo>
                  <a:pt x="36" y="88"/>
                </a:lnTo>
                <a:lnTo>
                  <a:pt x="42" y="61"/>
                </a:lnTo>
                <a:lnTo>
                  <a:pt x="62" y="88"/>
                </a:lnTo>
                <a:lnTo>
                  <a:pt x="108" y="88"/>
                </a:lnTo>
                <a:lnTo>
                  <a:pt x="76" y="43"/>
                </a:lnTo>
                <a:lnTo>
                  <a:pt x="125" y="0"/>
                </a:lnTo>
                <a:lnTo>
                  <a:pt x="84" y="0"/>
                </a:lnTo>
                <a:lnTo>
                  <a:pt x="52" y="27"/>
                </a:lnTo>
                <a:lnTo>
                  <a:pt x="58" y="0"/>
                </a:lnTo>
                <a:lnTo>
                  <a:pt x="20" y="0"/>
                </a:lnTo>
                <a:lnTo>
                  <a:pt x="0" y="88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7" name="Freeform 10"/>
          <xdr:cNvSpPr>
            <a:spLocks/>
          </xdr:cNvSpPr>
        </xdr:nvSpPr>
        <xdr:spPr bwMode="auto">
          <a:xfrm>
            <a:off x="2890" y="2114"/>
            <a:ext cx="65" cy="90"/>
          </a:xfrm>
          <a:custGeom>
            <a:avLst/>
            <a:gdLst>
              <a:gd name="T0" fmla="*/ 0 w 64"/>
              <a:gd name="T1" fmla="*/ 88 h 88"/>
              <a:gd name="T2" fmla="*/ 22 w 64"/>
              <a:gd name="T3" fmla="*/ 0 h 88"/>
              <a:gd name="T4" fmla="*/ 64 w 64"/>
              <a:gd name="T5" fmla="*/ 0 h 88"/>
              <a:gd name="T6" fmla="*/ 40 w 64"/>
              <a:gd name="T7" fmla="*/ 88 h 88"/>
              <a:gd name="T8" fmla="*/ 0 w 64"/>
              <a:gd name="T9" fmla="*/ 88 h 88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64"/>
              <a:gd name="T16" fmla="*/ 0 h 88"/>
              <a:gd name="T17" fmla="*/ 64 w 64"/>
              <a:gd name="T18" fmla="*/ 88 h 88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64" h="88">
                <a:moveTo>
                  <a:pt x="0" y="88"/>
                </a:moveTo>
                <a:lnTo>
                  <a:pt x="22" y="0"/>
                </a:lnTo>
                <a:lnTo>
                  <a:pt x="64" y="0"/>
                </a:lnTo>
                <a:lnTo>
                  <a:pt x="40" y="88"/>
                </a:lnTo>
                <a:lnTo>
                  <a:pt x="0" y="88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8" name="Freeform 11"/>
          <xdr:cNvSpPr>
            <a:spLocks/>
          </xdr:cNvSpPr>
        </xdr:nvSpPr>
        <xdr:spPr bwMode="auto">
          <a:xfrm>
            <a:off x="3132" y="2114"/>
            <a:ext cx="127" cy="90"/>
          </a:xfrm>
          <a:custGeom>
            <a:avLst/>
            <a:gdLst>
              <a:gd name="T0" fmla="*/ 0 w 126"/>
              <a:gd name="T1" fmla="*/ 88 h 88"/>
              <a:gd name="T2" fmla="*/ 28 w 126"/>
              <a:gd name="T3" fmla="*/ 88 h 88"/>
              <a:gd name="T4" fmla="*/ 42 w 126"/>
              <a:gd name="T5" fmla="*/ 37 h 88"/>
              <a:gd name="T6" fmla="*/ 58 w 126"/>
              <a:gd name="T7" fmla="*/ 88 h 88"/>
              <a:gd name="T8" fmla="*/ 102 w 126"/>
              <a:gd name="T9" fmla="*/ 88 h 88"/>
              <a:gd name="T10" fmla="*/ 126 w 126"/>
              <a:gd name="T11" fmla="*/ 0 h 88"/>
              <a:gd name="T12" fmla="*/ 96 w 126"/>
              <a:gd name="T13" fmla="*/ 0 h 88"/>
              <a:gd name="T14" fmla="*/ 82 w 126"/>
              <a:gd name="T15" fmla="*/ 49 h 88"/>
              <a:gd name="T16" fmla="*/ 66 w 126"/>
              <a:gd name="T17" fmla="*/ 0 h 88"/>
              <a:gd name="T18" fmla="*/ 22 w 126"/>
              <a:gd name="T19" fmla="*/ 0 h 88"/>
              <a:gd name="T20" fmla="*/ 0 w 126"/>
              <a:gd name="T21" fmla="*/ 88 h 88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126"/>
              <a:gd name="T34" fmla="*/ 0 h 88"/>
              <a:gd name="T35" fmla="*/ 126 w 126"/>
              <a:gd name="T36" fmla="*/ 88 h 88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126" h="88">
                <a:moveTo>
                  <a:pt x="0" y="88"/>
                </a:moveTo>
                <a:lnTo>
                  <a:pt x="28" y="88"/>
                </a:lnTo>
                <a:lnTo>
                  <a:pt x="42" y="37"/>
                </a:lnTo>
                <a:lnTo>
                  <a:pt x="58" y="88"/>
                </a:lnTo>
                <a:lnTo>
                  <a:pt x="102" y="88"/>
                </a:lnTo>
                <a:lnTo>
                  <a:pt x="126" y="0"/>
                </a:lnTo>
                <a:lnTo>
                  <a:pt x="96" y="0"/>
                </a:lnTo>
                <a:lnTo>
                  <a:pt x="82" y="49"/>
                </a:lnTo>
                <a:lnTo>
                  <a:pt x="66" y="0"/>
                </a:lnTo>
                <a:lnTo>
                  <a:pt x="22" y="0"/>
                </a:lnTo>
                <a:lnTo>
                  <a:pt x="0" y="88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9" name="Freeform 12"/>
          <xdr:cNvSpPr>
            <a:spLocks/>
          </xdr:cNvSpPr>
        </xdr:nvSpPr>
        <xdr:spPr bwMode="auto">
          <a:xfrm>
            <a:off x="2648" y="2114"/>
            <a:ext cx="121" cy="90"/>
          </a:xfrm>
          <a:custGeom>
            <a:avLst/>
            <a:gdLst>
              <a:gd name="T0" fmla="*/ 0 w 119"/>
              <a:gd name="T1" fmla="*/ 88 h 88"/>
              <a:gd name="T2" fmla="*/ 22 w 119"/>
              <a:gd name="T3" fmla="*/ 0 h 88"/>
              <a:gd name="T4" fmla="*/ 81 w 119"/>
              <a:gd name="T5" fmla="*/ 0 h 88"/>
              <a:gd name="T6" fmla="*/ 89 w 119"/>
              <a:gd name="T7" fmla="*/ 0 h 88"/>
              <a:gd name="T8" fmla="*/ 95 w 119"/>
              <a:gd name="T9" fmla="*/ 2 h 88"/>
              <a:gd name="T10" fmla="*/ 103 w 119"/>
              <a:gd name="T11" fmla="*/ 6 h 88"/>
              <a:gd name="T12" fmla="*/ 109 w 119"/>
              <a:gd name="T13" fmla="*/ 11 h 88"/>
              <a:gd name="T14" fmla="*/ 115 w 119"/>
              <a:gd name="T15" fmla="*/ 19 h 88"/>
              <a:gd name="T16" fmla="*/ 119 w 119"/>
              <a:gd name="T17" fmla="*/ 31 h 88"/>
              <a:gd name="T18" fmla="*/ 119 w 119"/>
              <a:gd name="T19" fmla="*/ 45 h 88"/>
              <a:gd name="T20" fmla="*/ 119 w 119"/>
              <a:gd name="T21" fmla="*/ 51 h 88"/>
              <a:gd name="T22" fmla="*/ 117 w 119"/>
              <a:gd name="T23" fmla="*/ 57 h 88"/>
              <a:gd name="T24" fmla="*/ 113 w 119"/>
              <a:gd name="T25" fmla="*/ 65 h 88"/>
              <a:gd name="T26" fmla="*/ 107 w 119"/>
              <a:gd name="T27" fmla="*/ 73 h 88"/>
              <a:gd name="T28" fmla="*/ 99 w 119"/>
              <a:gd name="T29" fmla="*/ 79 h 88"/>
              <a:gd name="T30" fmla="*/ 87 w 119"/>
              <a:gd name="T31" fmla="*/ 85 h 88"/>
              <a:gd name="T32" fmla="*/ 73 w 119"/>
              <a:gd name="T33" fmla="*/ 88 h 88"/>
              <a:gd name="T34" fmla="*/ 0 w 119"/>
              <a:gd name="T35" fmla="*/ 88 h 88"/>
              <a:gd name="T36" fmla="*/ 59 w 119"/>
              <a:gd name="T37" fmla="*/ 69 h 88"/>
              <a:gd name="T38" fmla="*/ 63 w 119"/>
              <a:gd name="T39" fmla="*/ 67 h 88"/>
              <a:gd name="T40" fmla="*/ 69 w 119"/>
              <a:gd name="T41" fmla="*/ 65 h 88"/>
              <a:gd name="T42" fmla="*/ 77 w 119"/>
              <a:gd name="T43" fmla="*/ 59 h 88"/>
              <a:gd name="T44" fmla="*/ 79 w 119"/>
              <a:gd name="T45" fmla="*/ 53 h 88"/>
              <a:gd name="T46" fmla="*/ 83 w 119"/>
              <a:gd name="T47" fmla="*/ 47 h 88"/>
              <a:gd name="T48" fmla="*/ 83 w 119"/>
              <a:gd name="T49" fmla="*/ 37 h 88"/>
              <a:gd name="T50" fmla="*/ 81 w 119"/>
              <a:gd name="T51" fmla="*/ 31 h 88"/>
              <a:gd name="T52" fmla="*/ 79 w 119"/>
              <a:gd name="T53" fmla="*/ 25 h 88"/>
              <a:gd name="T54" fmla="*/ 77 w 119"/>
              <a:gd name="T55" fmla="*/ 23 h 88"/>
              <a:gd name="T56" fmla="*/ 69 w 119"/>
              <a:gd name="T57" fmla="*/ 21 h 88"/>
              <a:gd name="T58" fmla="*/ 53 w 119"/>
              <a:gd name="T59" fmla="*/ 21 h 88"/>
              <a:gd name="T60" fmla="*/ 43 w 119"/>
              <a:gd name="T61" fmla="*/ 69 h 88"/>
              <a:gd name="T62" fmla="*/ 59 w 119"/>
              <a:gd name="T63" fmla="*/ 69 h 88"/>
              <a:gd name="T64" fmla="*/ 0 w 119"/>
              <a:gd name="T65" fmla="*/ 88 h 8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119"/>
              <a:gd name="T100" fmla="*/ 0 h 88"/>
              <a:gd name="T101" fmla="*/ 119 w 119"/>
              <a:gd name="T102" fmla="*/ 88 h 88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119" h="88">
                <a:moveTo>
                  <a:pt x="0" y="88"/>
                </a:moveTo>
                <a:lnTo>
                  <a:pt x="22" y="0"/>
                </a:lnTo>
                <a:lnTo>
                  <a:pt x="81" y="0"/>
                </a:lnTo>
                <a:lnTo>
                  <a:pt x="89" y="0"/>
                </a:lnTo>
                <a:lnTo>
                  <a:pt x="95" y="2"/>
                </a:lnTo>
                <a:lnTo>
                  <a:pt x="103" y="6"/>
                </a:lnTo>
                <a:lnTo>
                  <a:pt x="109" y="11"/>
                </a:lnTo>
                <a:lnTo>
                  <a:pt x="115" y="19"/>
                </a:lnTo>
                <a:lnTo>
                  <a:pt x="119" y="31"/>
                </a:lnTo>
                <a:lnTo>
                  <a:pt x="119" y="45"/>
                </a:lnTo>
                <a:lnTo>
                  <a:pt x="119" y="51"/>
                </a:lnTo>
                <a:lnTo>
                  <a:pt x="117" y="57"/>
                </a:lnTo>
                <a:lnTo>
                  <a:pt x="113" y="65"/>
                </a:lnTo>
                <a:lnTo>
                  <a:pt x="107" y="73"/>
                </a:lnTo>
                <a:lnTo>
                  <a:pt x="99" y="79"/>
                </a:lnTo>
                <a:lnTo>
                  <a:pt x="87" y="85"/>
                </a:lnTo>
                <a:lnTo>
                  <a:pt x="73" y="88"/>
                </a:lnTo>
                <a:lnTo>
                  <a:pt x="0" y="88"/>
                </a:lnTo>
                <a:lnTo>
                  <a:pt x="59" y="69"/>
                </a:lnTo>
                <a:lnTo>
                  <a:pt x="63" y="67"/>
                </a:lnTo>
                <a:lnTo>
                  <a:pt x="69" y="65"/>
                </a:lnTo>
                <a:lnTo>
                  <a:pt x="77" y="59"/>
                </a:lnTo>
                <a:lnTo>
                  <a:pt x="79" y="53"/>
                </a:lnTo>
                <a:lnTo>
                  <a:pt x="83" y="47"/>
                </a:lnTo>
                <a:lnTo>
                  <a:pt x="83" y="37"/>
                </a:lnTo>
                <a:lnTo>
                  <a:pt x="81" y="31"/>
                </a:lnTo>
                <a:lnTo>
                  <a:pt x="79" y="25"/>
                </a:lnTo>
                <a:lnTo>
                  <a:pt x="77" y="23"/>
                </a:lnTo>
                <a:lnTo>
                  <a:pt x="69" y="21"/>
                </a:lnTo>
                <a:lnTo>
                  <a:pt x="53" y="21"/>
                </a:lnTo>
                <a:lnTo>
                  <a:pt x="43" y="69"/>
                </a:lnTo>
                <a:lnTo>
                  <a:pt x="59" y="69"/>
                </a:lnTo>
                <a:lnTo>
                  <a:pt x="0" y="88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10" name="Freeform 13"/>
          <xdr:cNvSpPr>
            <a:spLocks/>
          </xdr:cNvSpPr>
        </xdr:nvSpPr>
        <xdr:spPr bwMode="auto">
          <a:xfrm>
            <a:off x="2763" y="2114"/>
            <a:ext cx="115" cy="90"/>
          </a:xfrm>
          <a:custGeom>
            <a:avLst/>
            <a:gdLst>
              <a:gd name="T0" fmla="*/ 38 w 114"/>
              <a:gd name="T1" fmla="*/ 73 h 88"/>
              <a:gd name="T2" fmla="*/ 28 w 114"/>
              <a:gd name="T3" fmla="*/ 88 h 88"/>
              <a:gd name="T4" fmla="*/ 0 w 114"/>
              <a:gd name="T5" fmla="*/ 88 h 88"/>
              <a:gd name="T6" fmla="*/ 52 w 114"/>
              <a:gd name="T7" fmla="*/ 0 h 88"/>
              <a:gd name="T8" fmla="*/ 98 w 114"/>
              <a:gd name="T9" fmla="*/ 0 h 88"/>
              <a:gd name="T10" fmla="*/ 114 w 114"/>
              <a:gd name="T11" fmla="*/ 88 h 88"/>
              <a:gd name="T12" fmla="*/ 74 w 114"/>
              <a:gd name="T13" fmla="*/ 88 h 88"/>
              <a:gd name="T14" fmla="*/ 70 w 114"/>
              <a:gd name="T15" fmla="*/ 73 h 88"/>
              <a:gd name="T16" fmla="*/ 38 w 114"/>
              <a:gd name="T17" fmla="*/ 73 h 88"/>
              <a:gd name="T18" fmla="*/ 66 w 114"/>
              <a:gd name="T19" fmla="*/ 51 h 88"/>
              <a:gd name="T20" fmla="*/ 62 w 114"/>
              <a:gd name="T21" fmla="*/ 29 h 88"/>
              <a:gd name="T22" fmla="*/ 50 w 114"/>
              <a:gd name="T23" fmla="*/ 51 h 88"/>
              <a:gd name="T24" fmla="*/ 66 w 114"/>
              <a:gd name="T25" fmla="*/ 51 h 88"/>
              <a:gd name="T26" fmla="*/ 38 w 114"/>
              <a:gd name="T27" fmla="*/ 73 h 88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114"/>
              <a:gd name="T43" fmla="*/ 0 h 88"/>
              <a:gd name="T44" fmla="*/ 114 w 114"/>
              <a:gd name="T45" fmla="*/ 88 h 88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114" h="88">
                <a:moveTo>
                  <a:pt x="38" y="73"/>
                </a:moveTo>
                <a:lnTo>
                  <a:pt x="28" y="88"/>
                </a:lnTo>
                <a:lnTo>
                  <a:pt x="0" y="88"/>
                </a:lnTo>
                <a:lnTo>
                  <a:pt x="52" y="0"/>
                </a:lnTo>
                <a:lnTo>
                  <a:pt x="98" y="0"/>
                </a:lnTo>
                <a:lnTo>
                  <a:pt x="114" y="88"/>
                </a:lnTo>
                <a:lnTo>
                  <a:pt x="74" y="88"/>
                </a:lnTo>
                <a:lnTo>
                  <a:pt x="70" y="73"/>
                </a:lnTo>
                <a:lnTo>
                  <a:pt x="38" y="73"/>
                </a:lnTo>
                <a:lnTo>
                  <a:pt x="66" y="51"/>
                </a:lnTo>
                <a:lnTo>
                  <a:pt x="62" y="29"/>
                </a:lnTo>
                <a:lnTo>
                  <a:pt x="50" y="51"/>
                </a:lnTo>
                <a:lnTo>
                  <a:pt x="66" y="51"/>
                </a:lnTo>
                <a:lnTo>
                  <a:pt x="38" y="73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</xdr:grpSp>
    <xdr:clientData/>
  </xdr:twoCellAnchor>
  <xdr:twoCellAnchor>
    <xdr:from>
      <xdr:col>0</xdr:col>
      <xdr:colOff>19050</xdr:colOff>
      <xdr:row>32</xdr:row>
      <xdr:rowOff>19050</xdr:rowOff>
    </xdr:from>
    <xdr:to>
      <xdr:col>10</xdr:col>
      <xdr:colOff>28575</xdr:colOff>
      <xdr:row>39</xdr:row>
      <xdr:rowOff>114300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9050" y="5419725"/>
          <a:ext cx="5638800" cy="1390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Примечание:</a:t>
          </a: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1.Рекомендованные розничные цены на оборудование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DAIKIN 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для использования юридическим лицами (частными предпринимателями), реализующими оборудование на территории Российской Федерации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 Условная единица эквивалентна 1 ЕВРО. Расчеты между юридическим лицами (частными предпринимателями) и их клиентами осуществляются в российских рублях по курсу ЦБ РФ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3. Интерактивный прайс - лист - утилита для формирования цены в рублях.</a:t>
          </a:r>
        </a:p>
      </xdr:txBody>
    </xdr:sp>
    <xdr:clientData/>
  </xdr:twoCellAnchor>
  <xdr:twoCellAnchor>
    <xdr:from>
      <xdr:col>0</xdr:col>
      <xdr:colOff>104775</xdr:colOff>
      <xdr:row>0</xdr:row>
      <xdr:rowOff>47625</xdr:rowOff>
    </xdr:from>
    <xdr:to>
      <xdr:col>4</xdr:col>
      <xdr:colOff>304800</xdr:colOff>
      <xdr:row>5</xdr:row>
      <xdr:rowOff>114300</xdr:rowOff>
    </xdr:to>
    <xdr:pic>
      <xdr:nvPicPr>
        <xdr:cNvPr id="12" name="Picture 13" descr="Даичи лого черно-голубой с надписью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2333625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4</xdr:col>
      <xdr:colOff>203387</xdr:colOff>
      <xdr:row>5</xdr:row>
      <xdr:rowOff>70037</xdr:rowOff>
    </xdr:to>
    <xdr:pic>
      <xdr:nvPicPr>
        <xdr:cNvPr id="2" name="Picture 13" descr="Даичи лого черно-голубой с надписью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2317937" cy="8510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9</xdr:col>
      <xdr:colOff>545166</xdr:colOff>
      <xdr:row>4</xdr:row>
      <xdr:rowOff>32497</xdr:rowOff>
    </xdr:to>
    <xdr:grpSp>
      <xdr:nvGrpSpPr>
        <xdr:cNvPr id="3" name="Group 5"/>
        <xdr:cNvGrpSpPr>
          <a:grpSpLocks/>
        </xdr:cNvGrpSpPr>
      </xdr:nvGrpSpPr>
      <xdr:grpSpPr bwMode="auto">
        <a:xfrm>
          <a:off x="3248025" y="161925"/>
          <a:ext cx="2316816" cy="518272"/>
          <a:chOff x="2499" y="2081"/>
          <a:chExt cx="760" cy="156"/>
        </a:xfrm>
      </xdr:grpSpPr>
      <xdr:sp macro="" textlink="">
        <xdr:nvSpPr>
          <xdr:cNvPr id="4" name="Freeform 6"/>
          <xdr:cNvSpPr>
            <a:spLocks/>
          </xdr:cNvSpPr>
        </xdr:nvSpPr>
        <xdr:spPr bwMode="auto">
          <a:xfrm>
            <a:off x="2499" y="2081"/>
            <a:ext cx="171" cy="156"/>
          </a:xfrm>
          <a:custGeom>
            <a:avLst/>
            <a:gdLst>
              <a:gd name="T0" fmla="*/ 0 w 172"/>
              <a:gd name="T1" fmla="*/ 0 h 156"/>
              <a:gd name="T2" fmla="*/ 92 w 172"/>
              <a:gd name="T3" fmla="*/ 0 h 156"/>
              <a:gd name="T4" fmla="*/ 172 w 172"/>
              <a:gd name="T5" fmla="*/ 0 h 156"/>
              <a:gd name="T6" fmla="*/ 0 w 172"/>
              <a:gd name="T7" fmla="*/ 156 h 156"/>
              <a:gd name="T8" fmla="*/ 0 w 172"/>
              <a:gd name="T9" fmla="*/ 0 h 15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72"/>
              <a:gd name="T16" fmla="*/ 0 h 156"/>
              <a:gd name="T17" fmla="*/ 172 w 172"/>
              <a:gd name="T18" fmla="*/ 156 h 15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72" h="156">
                <a:moveTo>
                  <a:pt x="0" y="0"/>
                </a:moveTo>
                <a:lnTo>
                  <a:pt x="92" y="0"/>
                </a:lnTo>
                <a:lnTo>
                  <a:pt x="172" y="0"/>
                </a:lnTo>
                <a:lnTo>
                  <a:pt x="0" y="156"/>
                </a:lnTo>
                <a:lnTo>
                  <a:pt x="0" y="0"/>
                </a:lnTo>
                <a:close/>
              </a:path>
            </a:pathLst>
          </a:custGeom>
          <a:solidFill>
            <a:srgbClr val="5EC5E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5" name="Freeform 7"/>
          <xdr:cNvSpPr>
            <a:spLocks/>
          </xdr:cNvSpPr>
        </xdr:nvSpPr>
        <xdr:spPr bwMode="auto">
          <a:xfrm>
            <a:off x="2499" y="2081"/>
            <a:ext cx="87" cy="77"/>
          </a:xfrm>
          <a:custGeom>
            <a:avLst/>
            <a:gdLst>
              <a:gd name="T0" fmla="*/ 86 w 86"/>
              <a:gd name="T1" fmla="*/ 0 h 77"/>
              <a:gd name="T2" fmla="*/ 0 w 86"/>
              <a:gd name="T3" fmla="*/ 0 h 77"/>
              <a:gd name="T4" fmla="*/ 0 w 86"/>
              <a:gd name="T5" fmla="*/ 77 h 77"/>
              <a:gd name="T6" fmla="*/ 86 w 86"/>
              <a:gd name="T7" fmla="*/ 0 h 77"/>
              <a:gd name="T8" fmla="*/ 0 60000 65536"/>
              <a:gd name="T9" fmla="*/ 0 60000 65536"/>
              <a:gd name="T10" fmla="*/ 0 60000 65536"/>
              <a:gd name="T11" fmla="*/ 0 60000 65536"/>
              <a:gd name="T12" fmla="*/ 0 w 86"/>
              <a:gd name="T13" fmla="*/ 0 h 77"/>
              <a:gd name="T14" fmla="*/ 86 w 86"/>
              <a:gd name="T15" fmla="*/ 77 h 77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6" h="77">
                <a:moveTo>
                  <a:pt x="86" y="0"/>
                </a:moveTo>
                <a:lnTo>
                  <a:pt x="0" y="0"/>
                </a:lnTo>
                <a:lnTo>
                  <a:pt x="0" y="77"/>
                </a:lnTo>
                <a:lnTo>
                  <a:pt x="86" y="0"/>
                </a:lnTo>
                <a:close/>
              </a:path>
            </a:pathLst>
          </a:custGeom>
          <a:solidFill>
            <a:srgbClr val="1A171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6" name="Freeform 8"/>
          <xdr:cNvSpPr>
            <a:spLocks/>
          </xdr:cNvSpPr>
        </xdr:nvSpPr>
        <xdr:spPr bwMode="auto">
          <a:xfrm>
            <a:off x="3073" y="2114"/>
            <a:ext cx="65" cy="90"/>
          </a:xfrm>
          <a:custGeom>
            <a:avLst/>
            <a:gdLst>
              <a:gd name="T0" fmla="*/ 22 w 64"/>
              <a:gd name="T1" fmla="*/ 0 h 88"/>
              <a:gd name="T2" fmla="*/ 64 w 64"/>
              <a:gd name="T3" fmla="*/ 0 h 88"/>
              <a:gd name="T4" fmla="*/ 40 w 64"/>
              <a:gd name="T5" fmla="*/ 88 h 88"/>
              <a:gd name="T6" fmla="*/ 0 w 64"/>
              <a:gd name="T7" fmla="*/ 88 h 88"/>
              <a:gd name="T8" fmla="*/ 22 w 64"/>
              <a:gd name="T9" fmla="*/ 0 h 88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64"/>
              <a:gd name="T16" fmla="*/ 0 h 88"/>
              <a:gd name="T17" fmla="*/ 64 w 64"/>
              <a:gd name="T18" fmla="*/ 88 h 88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64" h="88">
                <a:moveTo>
                  <a:pt x="22" y="0"/>
                </a:moveTo>
                <a:lnTo>
                  <a:pt x="64" y="0"/>
                </a:lnTo>
                <a:lnTo>
                  <a:pt x="40" y="88"/>
                </a:lnTo>
                <a:lnTo>
                  <a:pt x="0" y="88"/>
                </a:lnTo>
                <a:lnTo>
                  <a:pt x="22" y="0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7" name="Freeform 9"/>
          <xdr:cNvSpPr>
            <a:spLocks/>
          </xdr:cNvSpPr>
        </xdr:nvSpPr>
        <xdr:spPr bwMode="auto">
          <a:xfrm>
            <a:off x="2955" y="2114"/>
            <a:ext cx="124" cy="90"/>
          </a:xfrm>
          <a:custGeom>
            <a:avLst/>
            <a:gdLst>
              <a:gd name="T0" fmla="*/ 0 w 125"/>
              <a:gd name="T1" fmla="*/ 88 h 88"/>
              <a:gd name="T2" fmla="*/ 36 w 125"/>
              <a:gd name="T3" fmla="*/ 88 h 88"/>
              <a:gd name="T4" fmla="*/ 42 w 125"/>
              <a:gd name="T5" fmla="*/ 61 h 88"/>
              <a:gd name="T6" fmla="*/ 62 w 125"/>
              <a:gd name="T7" fmla="*/ 88 h 88"/>
              <a:gd name="T8" fmla="*/ 108 w 125"/>
              <a:gd name="T9" fmla="*/ 88 h 88"/>
              <a:gd name="T10" fmla="*/ 76 w 125"/>
              <a:gd name="T11" fmla="*/ 43 h 88"/>
              <a:gd name="T12" fmla="*/ 125 w 125"/>
              <a:gd name="T13" fmla="*/ 0 h 88"/>
              <a:gd name="T14" fmla="*/ 84 w 125"/>
              <a:gd name="T15" fmla="*/ 0 h 88"/>
              <a:gd name="T16" fmla="*/ 52 w 125"/>
              <a:gd name="T17" fmla="*/ 27 h 88"/>
              <a:gd name="T18" fmla="*/ 58 w 125"/>
              <a:gd name="T19" fmla="*/ 0 h 88"/>
              <a:gd name="T20" fmla="*/ 20 w 125"/>
              <a:gd name="T21" fmla="*/ 0 h 88"/>
              <a:gd name="T22" fmla="*/ 0 w 125"/>
              <a:gd name="T23" fmla="*/ 88 h 88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125"/>
              <a:gd name="T37" fmla="*/ 0 h 88"/>
              <a:gd name="T38" fmla="*/ 125 w 125"/>
              <a:gd name="T39" fmla="*/ 88 h 88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125" h="88">
                <a:moveTo>
                  <a:pt x="0" y="88"/>
                </a:moveTo>
                <a:lnTo>
                  <a:pt x="36" y="88"/>
                </a:lnTo>
                <a:lnTo>
                  <a:pt x="42" y="61"/>
                </a:lnTo>
                <a:lnTo>
                  <a:pt x="62" y="88"/>
                </a:lnTo>
                <a:lnTo>
                  <a:pt x="108" y="88"/>
                </a:lnTo>
                <a:lnTo>
                  <a:pt x="76" y="43"/>
                </a:lnTo>
                <a:lnTo>
                  <a:pt x="125" y="0"/>
                </a:lnTo>
                <a:lnTo>
                  <a:pt x="84" y="0"/>
                </a:lnTo>
                <a:lnTo>
                  <a:pt x="52" y="27"/>
                </a:lnTo>
                <a:lnTo>
                  <a:pt x="58" y="0"/>
                </a:lnTo>
                <a:lnTo>
                  <a:pt x="20" y="0"/>
                </a:lnTo>
                <a:lnTo>
                  <a:pt x="0" y="88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8" name="Freeform 10"/>
          <xdr:cNvSpPr>
            <a:spLocks/>
          </xdr:cNvSpPr>
        </xdr:nvSpPr>
        <xdr:spPr bwMode="auto">
          <a:xfrm>
            <a:off x="2890" y="2114"/>
            <a:ext cx="65" cy="90"/>
          </a:xfrm>
          <a:custGeom>
            <a:avLst/>
            <a:gdLst>
              <a:gd name="T0" fmla="*/ 0 w 64"/>
              <a:gd name="T1" fmla="*/ 88 h 88"/>
              <a:gd name="T2" fmla="*/ 22 w 64"/>
              <a:gd name="T3" fmla="*/ 0 h 88"/>
              <a:gd name="T4" fmla="*/ 64 w 64"/>
              <a:gd name="T5" fmla="*/ 0 h 88"/>
              <a:gd name="T6" fmla="*/ 40 w 64"/>
              <a:gd name="T7" fmla="*/ 88 h 88"/>
              <a:gd name="T8" fmla="*/ 0 w 64"/>
              <a:gd name="T9" fmla="*/ 88 h 88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64"/>
              <a:gd name="T16" fmla="*/ 0 h 88"/>
              <a:gd name="T17" fmla="*/ 64 w 64"/>
              <a:gd name="T18" fmla="*/ 88 h 88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64" h="88">
                <a:moveTo>
                  <a:pt x="0" y="88"/>
                </a:moveTo>
                <a:lnTo>
                  <a:pt x="22" y="0"/>
                </a:lnTo>
                <a:lnTo>
                  <a:pt x="64" y="0"/>
                </a:lnTo>
                <a:lnTo>
                  <a:pt x="40" y="88"/>
                </a:lnTo>
                <a:lnTo>
                  <a:pt x="0" y="88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9" name="Freeform 11"/>
          <xdr:cNvSpPr>
            <a:spLocks/>
          </xdr:cNvSpPr>
        </xdr:nvSpPr>
        <xdr:spPr bwMode="auto">
          <a:xfrm>
            <a:off x="3132" y="2114"/>
            <a:ext cx="127" cy="90"/>
          </a:xfrm>
          <a:custGeom>
            <a:avLst/>
            <a:gdLst>
              <a:gd name="T0" fmla="*/ 0 w 126"/>
              <a:gd name="T1" fmla="*/ 88 h 88"/>
              <a:gd name="T2" fmla="*/ 28 w 126"/>
              <a:gd name="T3" fmla="*/ 88 h 88"/>
              <a:gd name="T4" fmla="*/ 42 w 126"/>
              <a:gd name="T5" fmla="*/ 37 h 88"/>
              <a:gd name="T6" fmla="*/ 58 w 126"/>
              <a:gd name="T7" fmla="*/ 88 h 88"/>
              <a:gd name="T8" fmla="*/ 102 w 126"/>
              <a:gd name="T9" fmla="*/ 88 h 88"/>
              <a:gd name="T10" fmla="*/ 126 w 126"/>
              <a:gd name="T11" fmla="*/ 0 h 88"/>
              <a:gd name="T12" fmla="*/ 96 w 126"/>
              <a:gd name="T13" fmla="*/ 0 h 88"/>
              <a:gd name="T14" fmla="*/ 82 w 126"/>
              <a:gd name="T15" fmla="*/ 49 h 88"/>
              <a:gd name="T16" fmla="*/ 66 w 126"/>
              <a:gd name="T17" fmla="*/ 0 h 88"/>
              <a:gd name="T18" fmla="*/ 22 w 126"/>
              <a:gd name="T19" fmla="*/ 0 h 88"/>
              <a:gd name="T20" fmla="*/ 0 w 126"/>
              <a:gd name="T21" fmla="*/ 88 h 88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126"/>
              <a:gd name="T34" fmla="*/ 0 h 88"/>
              <a:gd name="T35" fmla="*/ 126 w 126"/>
              <a:gd name="T36" fmla="*/ 88 h 88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126" h="88">
                <a:moveTo>
                  <a:pt x="0" y="88"/>
                </a:moveTo>
                <a:lnTo>
                  <a:pt x="28" y="88"/>
                </a:lnTo>
                <a:lnTo>
                  <a:pt x="42" y="37"/>
                </a:lnTo>
                <a:lnTo>
                  <a:pt x="58" y="88"/>
                </a:lnTo>
                <a:lnTo>
                  <a:pt x="102" y="88"/>
                </a:lnTo>
                <a:lnTo>
                  <a:pt x="126" y="0"/>
                </a:lnTo>
                <a:lnTo>
                  <a:pt x="96" y="0"/>
                </a:lnTo>
                <a:lnTo>
                  <a:pt x="82" y="49"/>
                </a:lnTo>
                <a:lnTo>
                  <a:pt x="66" y="0"/>
                </a:lnTo>
                <a:lnTo>
                  <a:pt x="22" y="0"/>
                </a:lnTo>
                <a:lnTo>
                  <a:pt x="0" y="88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10" name="Freeform 12"/>
          <xdr:cNvSpPr>
            <a:spLocks/>
          </xdr:cNvSpPr>
        </xdr:nvSpPr>
        <xdr:spPr bwMode="auto">
          <a:xfrm>
            <a:off x="2648" y="2114"/>
            <a:ext cx="121" cy="90"/>
          </a:xfrm>
          <a:custGeom>
            <a:avLst/>
            <a:gdLst>
              <a:gd name="T0" fmla="*/ 0 w 119"/>
              <a:gd name="T1" fmla="*/ 88 h 88"/>
              <a:gd name="T2" fmla="*/ 22 w 119"/>
              <a:gd name="T3" fmla="*/ 0 h 88"/>
              <a:gd name="T4" fmla="*/ 81 w 119"/>
              <a:gd name="T5" fmla="*/ 0 h 88"/>
              <a:gd name="T6" fmla="*/ 89 w 119"/>
              <a:gd name="T7" fmla="*/ 0 h 88"/>
              <a:gd name="T8" fmla="*/ 95 w 119"/>
              <a:gd name="T9" fmla="*/ 2 h 88"/>
              <a:gd name="T10" fmla="*/ 103 w 119"/>
              <a:gd name="T11" fmla="*/ 6 h 88"/>
              <a:gd name="T12" fmla="*/ 109 w 119"/>
              <a:gd name="T13" fmla="*/ 11 h 88"/>
              <a:gd name="T14" fmla="*/ 115 w 119"/>
              <a:gd name="T15" fmla="*/ 19 h 88"/>
              <a:gd name="T16" fmla="*/ 119 w 119"/>
              <a:gd name="T17" fmla="*/ 31 h 88"/>
              <a:gd name="T18" fmla="*/ 119 w 119"/>
              <a:gd name="T19" fmla="*/ 45 h 88"/>
              <a:gd name="T20" fmla="*/ 119 w 119"/>
              <a:gd name="T21" fmla="*/ 51 h 88"/>
              <a:gd name="T22" fmla="*/ 117 w 119"/>
              <a:gd name="T23" fmla="*/ 57 h 88"/>
              <a:gd name="T24" fmla="*/ 113 w 119"/>
              <a:gd name="T25" fmla="*/ 65 h 88"/>
              <a:gd name="T26" fmla="*/ 107 w 119"/>
              <a:gd name="T27" fmla="*/ 73 h 88"/>
              <a:gd name="T28" fmla="*/ 99 w 119"/>
              <a:gd name="T29" fmla="*/ 79 h 88"/>
              <a:gd name="T30" fmla="*/ 87 w 119"/>
              <a:gd name="T31" fmla="*/ 85 h 88"/>
              <a:gd name="T32" fmla="*/ 73 w 119"/>
              <a:gd name="T33" fmla="*/ 88 h 88"/>
              <a:gd name="T34" fmla="*/ 0 w 119"/>
              <a:gd name="T35" fmla="*/ 88 h 88"/>
              <a:gd name="T36" fmla="*/ 59 w 119"/>
              <a:gd name="T37" fmla="*/ 69 h 88"/>
              <a:gd name="T38" fmla="*/ 63 w 119"/>
              <a:gd name="T39" fmla="*/ 67 h 88"/>
              <a:gd name="T40" fmla="*/ 69 w 119"/>
              <a:gd name="T41" fmla="*/ 65 h 88"/>
              <a:gd name="T42" fmla="*/ 77 w 119"/>
              <a:gd name="T43" fmla="*/ 59 h 88"/>
              <a:gd name="T44" fmla="*/ 79 w 119"/>
              <a:gd name="T45" fmla="*/ 53 h 88"/>
              <a:gd name="T46" fmla="*/ 83 w 119"/>
              <a:gd name="T47" fmla="*/ 47 h 88"/>
              <a:gd name="T48" fmla="*/ 83 w 119"/>
              <a:gd name="T49" fmla="*/ 37 h 88"/>
              <a:gd name="T50" fmla="*/ 81 w 119"/>
              <a:gd name="T51" fmla="*/ 31 h 88"/>
              <a:gd name="T52" fmla="*/ 79 w 119"/>
              <a:gd name="T53" fmla="*/ 25 h 88"/>
              <a:gd name="T54" fmla="*/ 77 w 119"/>
              <a:gd name="T55" fmla="*/ 23 h 88"/>
              <a:gd name="T56" fmla="*/ 69 w 119"/>
              <a:gd name="T57" fmla="*/ 21 h 88"/>
              <a:gd name="T58" fmla="*/ 53 w 119"/>
              <a:gd name="T59" fmla="*/ 21 h 88"/>
              <a:gd name="T60" fmla="*/ 43 w 119"/>
              <a:gd name="T61" fmla="*/ 69 h 88"/>
              <a:gd name="T62" fmla="*/ 59 w 119"/>
              <a:gd name="T63" fmla="*/ 69 h 88"/>
              <a:gd name="T64" fmla="*/ 0 w 119"/>
              <a:gd name="T65" fmla="*/ 88 h 8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119"/>
              <a:gd name="T100" fmla="*/ 0 h 88"/>
              <a:gd name="T101" fmla="*/ 119 w 119"/>
              <a:gd name="T102" fmla="*/ 88 h 88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119" h="88">
                <a:moveTo>
                  <a:pt x="0" y="88"/>
                </a:moveTo>
                <a:lnTo>
                  <a:pt x="22" y="0"/>
                </a:lnTo>
                <a:lnTo>
                  <a:pt x="81" y="0"/>
                </a:lnTo>
                <a:lnTo>
                  <a:pt x="89" y="0"/>
                </a:lnTo>
                <a:lnTo>
                  <a:pt x="95" y="2"/>
                </a:lnTo>
                <a:lnTo>
                  <a:pt x="103" y="6"/>
                </a:lnTo>
                <a:lnTo>
                  <a:pt x="109" y="11"/>
                </a:lnTo>
                <a:lnTo>
                  <a:pt x="115" y="19"/>
                </a:lnTo>
                <a:lnTo>
                  <a:pt x="119" y="31"/>
                </a:lnTo>
                <a:lnTo>
                  <a:pt x="119" y="45"/>
                </a:lnTo>
                <a:lnTo>
                  <a:pt x="119" y="51"/>
                </a:lnTo>
                <a:lnTo>
                  <a:pt x="117" y="57"/>
                </a:lnTo>
                <a:lnTo>
                  <a:pt x="113" y="65"/>
                </a:lnTo>
                <a:lnTo>
                  <a:pt x="107" y="73"/>
                </a:lnTo>
                <a:lnTo>
                  <a:pt x="99" y="79"/>
                </a:lnTo>
                <a:lnTo>
                  <a:pt x="87" y="85"/>
                </a:lnTo>
                <a:lnTo>
                  <a:pt x="73" y="88"/>
                </a:lnTo>
                <a:lnTo>
                  <a:pt x="0" y="88"/>
                </a:lnTo>
                <a:lnTo>
                  <a:pt x="59" y="69"/>
                </a:lnTo>
                <a:lnTo>
                  <a:pt x="63" y="67"/>
                </a:lnTo>
                <a:lnTo>
                  <a:pt x="69" y="65"/>
                </a:lnTo>
                <a:lnTo>
                  <a:pt x="77" y="59"/>
                </a:lnTo>
                <a:lnTo>
                  <a:pt x="79" y="53"/>
                </a:lnTo>
                <a:lnTo>
                  <a:pt x="83" y="47"/>
                </a:lnTo>
                <a:lnTo>
                  <a:pt x="83" y="37"/>
                </a:lnTo>
                <a:lnTo>
                  <a:pt x="81" y="31"/>
                </a:lnTo>
                <a:lnTo>
                  <a:pt x="79" y="25"/>
                </a:lnTo>
                <a:lnTo>
                  <a:pt x="77" y="23"/>
                </a:lnTo>
                <a:lnTo>
                  <a:pt x="69" y="21"/>
                </a:lnTo>
                <a:lnTo>
                  <a:pt x="53" y="21"/>
                </a:lnTo>
                <a:lnTo>
                  <a:pt x="43" y="69"/>
                </a:lnTo>
                <a:lnTo>
                  <a:pt x="59" y="69"/>
                </a:lnTo>
                <a:lnTo>
                  <a:pt x="0" y="88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  <xdr:sp macro="" textlink="">
        <xdr:nvSpPr>
          <xdr:cNvPr id="11" name="Freeform 13"/>
          <xdr:cNvSpPr>
            <a:spLocks/>
          </xdr:cNvSpPr>
        </xdr:nvSpPr>
        <xdr:spPr bwMode="auto">
          <a:xfrm>
            <a:off x="2763" y="2114"/>
            <a:ext cx="115" cy="90"/>
          </a:xfrm>
          <a:custGeom>
            <a:avLst/>
            <a:gdLst>
              <a:gd name="T0" fmla="*/ 38 w 114"/>
              <a:gd name="T1" fmla="*/ 73 h 88"/>
              <a:gd name="T2" fmla="*/ 28 w 114"/>
              <a:gd name="T3" fmla="*/ 88 h 88"/>
              <a:gd name="T4" fmla="*/ 0 w 114"/>
              <a:gd name="T5" fmla="*/ 88 h 88"/>
              <a:gd name="T6" fmla="*/ 52 w 114"/>
              <a:gd name="T7" fmla="*/ 0 h 88"/>
              <a:gd name="T8" fmla="*/ 98 w 114"/>
              <a:gd name="T9" fmla="*/ 0 h 88"/>
              <a:gd name="T10" fmla="*/ 114 w 114"/>
              <a:gd name="T11" fmla="*/ 88 h 88"/>
              <a:gd name="T12" fmla="*/ 74 w 114"/>
              <a:gd name="T13" fmla="*/ 88 h 88"/>
              <a:gd name="T14" fmla="*/ 70 w 114"/>
              <a:gd name="T15" fmla="*/ 73 h 88"/>
              <a:gd name="T16" fmla="*/ 38 w 114"/>
              <a:gd name="T17" fmla="*/ 73 h 88"/>
              <a:gd name="T18" fmla="*/ 66 w 114"/>
              <a:gd name="T19" fmla="*/ 51 h 88"/>
              <a:gd name="T20" fmla="*/ 62 w 114"/>
              <a:gd name="T21" fmla="*/ 29 h 88"/>
              <a:gd name="T22" fmla="*/ 50 w 114"/>
              <a:gd name="T23" fmla="*/ 51 h 88"/>
              <a:gd name="T24" fmla="*/ 66 w 114"/>
              <a:gd name="T25" fmla="*/ 51 h 88"/>
              <a:gd name="T26" fmla="*/ 38 w 114"/>
              <a:gd name="T27" fmla="*/ 73 h 88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114"/>
              <a:gd name="T43" fmla="*/ 0 h 88"/>
              <a:gd name="T44" fmla="*/ 114 w 114"/>
              <a:gd name="T45" fmla="*/ 88 h 88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114" h="88">
                <a:moveTo>
                  <a:pt x="38" y="73"/>
                </a:moveTo>
                <a:lnTo>
                  <a:pt x="28" y="88"/>
                </a:lnTo>
                <a:lnTo>
                  <a:pt x="0" y="88"/>
                </a:lnTo>
                <a:lnTo>
                  <a:pt x="52" y="0"/>
                </a:lnTo>
                <a:lnTo>
                  <a:pt x="98" y="0"/>
                </a:lnTo>
                <a:lnTo>
                  <a:pt x="114" y="88"/>
                </a:lnTo>
                <a:lnTo>
                  <a:pt x="74" y="88"/>
                </a:lnTo>
                <a:lnTo>
                  <a:pt x="70" y="73"/>
                </a:lnTo>
                <a:lnTo>
                  <a:pt x="38" y="73"/>
                </a:lnTo>
                <a:lnTo>
                  <a:pt x="66" y="51"/>
                </a:lnTo>
                <a:lnTo>
                  <a:pt x="62" y="29"/>
                </a:lnTo>
                <a:lnTo>
                  <a:pt x="50" y="51"/>
                </a:lnTo>
                <a:lnTo>
                  <a:pt x="66" y="51"/>
                </a:lnTo>
                <a:lnTo>
                  <a:pt x="38" y="73"/>
                </a:lnTo>
                <a:close/>
              </a:path>
            </a:pathLst>
          </a:custGeom>
          <a:solidFill>
            <a:srgbClr val="0095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/>
          <a:lstStyle/>
          <a:p>
            <a:pPr algn="l" rtl="0">
              <a:lnSpc>
                <a:spcPts val="25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  <a:p>
            <a:pPr algn="l" rtl="0">
              <a:lnSpc>
                <a:spcPts val="2400"/>
              </a:lnSpc>
              <a:defRPr sz="1000"/>
            </a:pPr>
            <a:endParaRPr lang="ru-RU" sz="1800" b="0" i="0" u="none" strike="noStrike" baseline="0">
              <a:solidFill>
                <a:srgbClr val="003366"/>
              </a:solidFill>
              <a:latin typeface="Arial Unicode MS"/>
              <a:ea typeface="Arial Unicode MS"/>
              <a:cs typeface="Arial Unicode MS"/>
            </a:endParaRPr>
          </a:p>
        </xdr:txBody>
      </xdr:sp>
    </xdr:grpSp>
    <xdr:clientData/>
  </xdr:twoCellAnchor>
  <xdr:twoCellAnchor>
    <xdr:from>
      <xdr:col>0</xdr:col>
      <xdr:colOff>104775</xdr:colOff>
      <xdr:row>57</xdr:row>
      <xdr:rowOff>9525</xdr:rowOff>
    </xdr:from>
    <xdr:to>
      <xdr:col>10</xdr:col>
      <xdr:colOff>87966</xdr:colOff>
      <xdr:row>64</xdr:row>
      <xdr:rowOff>19050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104775" y="9344025"/>
          <a:ext cx="5612466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Примечание:</a:t>
          </a: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 Рекомендованные розничные цены на оборудование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DAIKIN 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для использования юридическим лицами (частными предпринимателями), реализующими оборудование на территории Российской Федерации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 Условная единица эквивалентна 1 ЕВРО. Расчеты между юридическим лицами (частными предпринимателями) и их клиентами осуществляются в российских рублях по курсу ЦБ РФ</a:t>
          </a:r>
          <a:endParaRPr lang="en-US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3. 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Рекомендованные розничные цены  действительны с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12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05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.201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4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view="pageBreakPreview" zoomScale="85" zoomScaleNormal="85" zoomScaleSheetLayoutView="85" workbookViewId="0">
      <selection activeCell="Q23" sqref="Q23"/>
    </sheetView>
  </sheetViews>
  <sheetFormatPr defaultRowHeight="12.75" x14ac:dyDescent="0.2"/>
  <cols>
    <col min="4" max="4" width="4.5703125" customWidth="1"/>
    <col min="5" max="5" width="5.140625" customWidth="1"/>
    <col min="6" max="6" width="11.5703125" customWidth="1"/>
    <col min="7" max="7" width="8.28515625" customWidth="1"/>
    <col min="11" max="11" width="10.85546875" customWidth="1"/>
    <col min="12" max="12" width="64.140625" customWidth="1"/>
    <col min="13" max="13" width="5" style="2" customWidth="1"/>
  </cols>
  <sheetData>
    <row r="1" spans="1:1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customFormat="1" ht="13.5" thickBot="1" x14ac:dyDescent="0.25">
      <c r="A2" s="1"/>
      <c r="B2" s="1"/>
      <c r="C2" s="1"/>
      <c r="D2" s="1"/>
      <c r="E2" s="1"/>
      <c r="F2" s="3"/>
      <c r="G2" s="3"/>
      <c r="H2" s="3"/>
      <c r="I2" s="3"/>
      <c r="J2" s="3"/>
      <c r="K2" s="1"/>
      <c r="L2" s="1"/>
    </row>
    <row r="3" spans="1:12" customFormat="1" ht="15.75" thickTop="1" x14ac:dyDescent="0.25">
      <c r="A3" s="1"/>
      <c r="B3" s="1"/>
      <c r="C3" s="1"/>
      <c r="D3" s="1"/>
      <c r="E3" s="1"/>
      <c r="F3" s="3"/>
      <c r="G3" s="3"/>
      <c r="H3" s="3"/>
      <c r="I3" s="3"/>
      <c r="J3" s="3"/>
      <c r="K3" s="1"/>
      <c r="L3" s="703" t="s">
        <v>1</v>
      </c>
    </row>
    <row r="4" spans="1:12" customFormat="1" x14ac:dyDescent="0.2">
      <c r="A4" s="1"/>
      <c r="B4" s="1"/>
      <c r="C4" s="1"/>
      <c r="D4" s="1"/>
      <c r="E4" s="1"/>
      <c r="F4" s="3"/>
      <c r="G4" s="3"/>
      <c r="H4" s="3"/>
      <c r="I4" s="3"/>
      <c r="J4" s="3"/>
      <c r="K4" s="1"/>
      <c r="L4" s="704" t="s">
        <v>2</v>
      </c>
    </row>
    <row r="5" spans="1:12" customFormat="1" x14ac:dyDescent="0.2">
      <c r="A5" s="1"/>
      <c r="B5" s="1"/>
      <c r="C5" s="1"/>
      <c r="D5" s="1"/>
      <c r="E5" s="1"/>
      <c r="F5" s="3"/>
      <c r="G5" s="3"/>
      <c r="H5" s="3"/>
      <c r="I5" s="3"/>
      <c r="J5" s="3"/>
      <c r="K5" s="1"/>
      <c r="L5" s="705" t="s">
        <v>3</v>
      </c>
    </row>
    <row r="6" spans="1:12" customForma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705" t="s">
        <v>4</v>
      </c>
    </row>
    <row r="7" spans="1:12" customFormat="1" ht="15" x14ac:dyDescent="0.2">
      <c r="A7" s="822" t="s">
        <v>1435</v>
      </c>
      <c r="B7" s="823"/>
      <c r="C7" s="823"/>
      <c r="D7" s="823"/>
      <c r="E7" s="823"/>
      <c r="F7" s="823"/>
      <c r="G7" s="823"/>
      <c r="H7" s="823"/>
      <c r="I7" s="823"/>
      <c r="J7" s="823"/>
      <c r="K7" s="1"/>
      <c r="L7" s="705" t="s">
        <v>5</v>
      </c>
    </row>
    <row r="8" spans="1:12" customFormat="1" ht="15.75" x14ac:dyDescent="0.2">
      <c r="A8" s="706"/>
      <c r="B8" s="707"/>
      <c r="C8" s="707"/>
      <c r="D8" s="707"/>
      <c r="E8" s="707"/>
      <c r="F8" s="707"/>
      <c r="G8" s="707"/>
      <c r="H8" s="707"/>
      <c r="I8" s="707"/>
      <c r="J8" s="707"/>
      <c r="K8" s="1"/>
      <c r="L8" s="705" t="s">
        <v>6</v>
      </c>
    </row>
    <row r="9" spans="1:12" customForma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705" t="s">
        <v>7</v>
      </c>
    </row>
    <row r="10" spans="1:12" customFormat="1" ht="12.75" customHeight="1" x14ac:dyDescent="0.2">
      <c r="A10" s="824" t="s">
        <v>1436</v>
      </c>
      <c r="B10" s="824"/>
      <c r="C10" s="824"/>
      <c r="D10" s="824"/>
      <c r="E10" s="824"/>
      <c r="F10" s="824"/>
      <c r="G10" s="824"/>
      <c r="H10" s="824"/>
      <c r="I10" s="824"/>
      <c r="J10" s="824"/>
      <c r="K10" s="1"/>
      <c r="L10" s="708" t="s">
        <v>8</v>
      </c>
    </row>
    <row r="11" spans="1:12" customFormat="1" x14ac:dyDescent="0.2">
      <c r="A11" s="824"/>
      <c r="B11" s="824"/>
      <c r="C11" s="824"/>
      <c r="D11" s="824"/>
      <c r="E11" s="824"/>
      <c r="F11" s="824"/>
      <c r="G11" s="824"/>
      <c r="H11" s="824"/>
      <c r="I11" s="824"/>
      <c r="J11" s="824"/>
      <c r="K11" s="1"/>
      <c r="L11" s="708" t="s">
        <v>9</v>
      </c>
    </row>
    <row r="12" spans="1:12" customFormat="1" x14ac:dyDescent="0.2">
      <c r="A12" s="824"/>
      <c r="B12" s="824"/>
      <c r="C12" s="824"/>
      <c r="D12" s="824"/>
      <c r="E12" s="824"/>
      <c r="F12" s="824"/>
      <c r="G12" s="824"/>
      <c r="H12" s="824"/>
      <c r="I12" s="824"/>
      <c r="J12" s="824"/>
      <c r="K12" s="1"/>
      <c r="L12" s="708" t="s">
        <v>10</v>
      </c>
    </row>
    <row r="13" spans="1:12" customFormat="1" x14ac:dyDescent="0.2">
      <c r="A13" s="824"/>
      <c r="B13" s="824"/>
      <c r="C13" s="824"/>
      <c r="D13" s="824"/>
      <c r="E13" s="824"/>
      <c r="F13" s="824"/>
      <c r="G13" s="824"/>
      <c r="H13" s="824"/>
      <c r="I13" s="824"/>
      <c r="J13" s="824"/>
      <c r="K13" s="1"/>
      <c r="L13" s="705" t="s">
        <v>11</v>
      </c>
    </row>
    <row r="14" spans="1:12" customFormat="1" x14ac:dyDescent="0.2">
      <c r="A14" s="824"/>
      <c r="B14" s="824"/>
      <c r="C14" s="824"/>
      <c r="D14" s="824"/>
      <c r="E14" s="824"/>
      <c r="F14" s="824"/>
      <c r="G14" s="824"/>
      <c r="H14" s="824"/>
      <c r="I14" s="824"/>
      <c r="J14" s="824"/>
      <c r="K14" s="1"/>
      <c r="L14" s="705" t="s">
        <v>12</v>
      </c>
    </row>
    <row r="15" spans="1:12" customFormat="1" x14ac:dyDescent="0.2">
      <c r="A15" s="824"/>
      <c r="B15" s="824"/>
      <c r="C15" s="824"/>
      <c r="D15" s="824"/>
      <c r="E15" s="824"/>
      <c r="F15" s="824"/>
      <c r="G15" s="824"/>
      <c r="H15" s="824"/>
      <c r="I15" s="824"/>
      <c r="J15" s="824"/>
      <c r="K15" s="1"/>
      <c r="L15" s="705" t="s">
        <v>13</v>
      </c>
    </row>
    <row r="16" spans="1:12" customFormat="1" x14ac:dyDescent="0.2">
      <c r="A16" s="824"/>
      <c r="B16" s="824"/>
      <c r="C16" s="824"/>
      <c r="D16" s="824"/>
      <c r="E16" s="824"/>
      <c r="F16" s="824"/>
      <c r="G16" s="824"/>
      <c r="H16" s="824"/>
      <c r="I16" s="824"/>
      <c r="J16" s="824"/>
      <c r="K16" s="1"/>
      <c r="L16" s="705" t="s">
        <v>14</v>
      </c>
    </row>
    <row r="17" spans="1:12" customForma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705" t="s">
        <v>15</v>
      </c>
    </row>
    <row r="18" spans="1:12" customFormat="1" ht="13.5" thickBo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705" t="s">
        <v>1437</v>
      </c>
    </row>
    <row r="19" spans="1:12" customFormat="1" ht="13.5" thickTop="1" x14ac:dyDescent="0.2">
      <c r="B19" s="709"/>
      <c r="C19" s="710"/>
      <c r="D19" s="710"/>
      <c r="E19" s="710"/>
      <c r="F19" s="710"/>
      <c r="G19" s="710"/>
      <c r="H19" s="711"/>
      <c r="I19" s="1"/>
      <c r="J19" s="1"/>
      <c r="K19" s="1"/>
      <c r="L19" s="705" t="s">
        <v>1438</v>
      </c>
    </row>
    <row r="20" spans="1:12" customFormat="1" x14ac:dyDescent="0.2">
      <c r="A20" s="1"/>
      <c r="B20" s="712"/>
      <c r="C20" s="713"/>
      <c r="D20" s="713"/>
      <c r="E20" s="713"/>
      <c r="F20" s="713"/>
      <c r="G20" s="713"/>
      <c r="H20" s="714"/>
      <c r="I20" s="1"/>
      <c r="J20" s="1"/>
      <c r="K20" s="1"/>
      <c r="L20" s="705" t="s">
        <v>1439</v>
      </c>
    </row>
    <row r="21" spans="1:12" customFormat="1" x14ac:dyDescent="0.2">
      <c r="A21" s="1"/>
      <c r="B21" s="712"/>
      <c r="C21" s="713"/>
      <c r="D21" s="713"/>
      <c r="E21" s="713"/>
      <c r="F21" s="713"/>
      <c r="G21" s="713"/>
      <c r="H21" s="714"/>
      <c r="I21" s="1"/>
      <c r="J21" s="1"/>
      <c r="K21" s="1"/>
      <c r="L21" s="705" t="s">
        <v>1440</v>
      </c>
    </row>
    <row r="22" spans="1:12" customFormat="1" ht="26.25" thickBot="1" x14ac:dyDescent="0.25">
      <c r="A22" s="1"/>
      <c r="B22" s="712"/>
      <c r="C22" s="713"/>
      <c r="D22" s="713"/>
      <c r="E22" s="713"/>
      <c r="F22" s="713"/>
      <c r="G22" s="713"/>
      <c r="H22" s="714"/>
      <c r="I22" s="1"/>
      <c r="J22" s="1"/>
      <c r="K22" s="1"/>
      <c r="L22" s="705" t="s">
        <v>1441</v>
      </c>
    </row>
    <row r="23" spans="1:12" customFormat="1" ht="13.5" thickBot="1" x14ac:dyDescent="0.25">
      <c r="A23" s="1"/>
      <c r="B23" s="712"/>
      <c r="C23" s="825" t="s">
        <v>1442</v>
      </c>
      <c r="D23" s="826"/>
      <c r="E23" s="715">
        <v>1</v>
      </c>
      <c r="F23" s="716" t="s">
        <v>1443</v>
      </c>
      <c r="G23" s="717">
        <v>2012</v>
      </c>
      <c r="H23" s="714"/>
      <c r="I23" s="1"/>
      <c r="J23" s="1"/>
      <c r="K23" s="1"/>
      <c r="L23" s="705" t="s">
        <v>1444</v>
      </c>
    </row>
    <row r="24" spans="1:12" customFormat="1" x14ac:dyDescent="0.2">
      <c r="A24" s="1"/>
      <c r="B24" s="712"/>
      <c r="C24" s="713"/>
      <c r="D24" s="713"/>
      <c r="E24" s="713"/>
      <c r="F24" s="713"/>
      <c r="G24" s="713"/>
      <c r="H24" s="714"/>
      <c r="I24" s="1"/>
      <c r="J24" s="1"/>
      <c r="K24" s="1"/>
      <c r="L24" s="718"/>
    </row>
    <row r="25" spans="1:12" customFormat="1" ht="13.5" thickBot="1" x14ac:dyDescent="0.25">
      <c r="A25" s="1"/>
      <c r="B25" s="712"/>
      <c r="C25" s="713"/>
      <c r="D25" s="713"/>
      <c r="E25" s="713"/>
      <c r="F25" s="713"/>
      <c r="G25" s="713"/>
      <c r="H25" s="714"/>
      <c r="I25" s="1"/>
      <c r="J25" s="1"/>
      <c r="K25" s="1"/>
      <c r="L25" s="705"/>
    </row>
    <row r="26" spans="1:12" customFormat="1" ht="15.75" thickBot="1" x14ac:dyDescent="0.25">
      <c r="A26" s="1"/>
      <c r="B26" s="712"/>
      <c r="C26" s="719">
        <v>1</v>
      </c>
      <c r="D26" s="720" t="s">
        <v>999</v>
      </c>
      <c r="E26" s="721" t="s">
        <v>996</v>
      </c>
      <c r="F26" s="722">
        <v>1</v>
      </c>
      <c r="G26" s="723" t="s">
        <v>1445</v>
      </c>
      <c r="H26" s="714"/>
      <c r="I26" s="1"/>
      <c r="J26" s="1"/>
      <c r="K26" s="1"/>
      <c r="L26" s="718"/>
    </row>
    <row r="27" spans="1:12" customFormat="1" x14ac:dyDescent="0.2">
      <c r="A27" s="1"/>
      <c r="B27" s="712"/>
      <c r="C27" s="713"/>
      <c r="D27" s="713"/>
      <c r="E27" s="713"/>
      <c r="F27" s="713"/>
      <c r="G27" s="713"/>
      <c r="H27" s="714"/>
      <c r="I27" s="1"/>
      <c r="J27" s="1"/>
      <c r="K27" s="1"/>
      <c r="L27" s="704" t="s">
        <v>19</v>
      </c>
    </row>
    <row r="28" spans="1:12" customFormat="1" x14ac:dyDescent="0.2">
      <c r="A28" s="1"/>
      <c r="B28" s="712"/>
      <c r="C28" s="713"/>
      <c r="D28" s="713"/>
      <c r="E28" s="713"/>
      <c r="F28" s="713"/>
      <c r="G28" s="713"/>
      <c r="H28" s="714"/>
      <c r="I28" s="1"/>
      <c r="J28" s="1"/>
      <c r="K28" s="1"/>
      <c r="L28" s="705" t="s">
        <v>1446</v>
      </c>
    </row>
    <row r="29" spans="1:12" customFormat="1" x14ac:dyDescent="0.2">
      <c r="A29" s="1"/>
      <c r="B29" s="712"/>
      <c r="C29" s="713"/>
      <c r="D29" s="713"/>
      <c r="E29" s="713"/>
      <c r="F29" s="713"/>
      <c r="G29" s="713"/>
      <c r="H29" s="714"/>
      <c r="I29" s="1"/>
      <c r="J29" s="1"/>
      <c r="K29" s="1"/>
      <c r="L29" s="705" t="s">
        <v>20</v>
      </c>
    </row>
    <row r="30" spans="1:12" customFormat="1" ht="13.5" thickBot="1" x14ac:dyDescent="0.25">
      <c r="A30" s="1"/>
      <c r="B30" s="724"/>
      <c r="C30" s="725"/>
      <c r="D30" s="725"/>
      <c r="E30" s="725"/>
      <c r="F30" s="725"/>
      <c r="G30" s="725"/>
      <c r="H30" s="726"/>
      <c r="I30" s="1"/>
      <c r="J30" s="1"/>
      <c r="K30" s="1"/>
      <c r="L30" s="705" t="s">
        <v>1447</v>
      </c>
    </row>
    <row r="31" spans="1:12" customFormat="1" ht="13.5" thickTop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705" t="s">
        <v>1448</v>
      </c>
    </row>
    <row r="32" spans="1:12" customForma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705" t="s">
        <v>1449</v>
      </c>
    </row>
    <row r="33" spans="1:12" customFormat="1" x14ac:dyDescent="0.2">
      <c r="L33" s="705" t="s">
        <v>1450</v>
      </c>
    </row>
    <row r="34" spans="1:12" customFormat="1" x14ac:dyDescent="0.2">
      <c r="K34" s="1"/>
      <c r="L34" s="705" t="s">
        <v>1451</v>
      </c>
    </row>
    <row r="35" spans="1:12" customFormat="1" x14ac:dyDescent="0.2">
      <c r="K35" s="1"/>
      <c r="L35" s="705" t="s">
        <v>1452</v>
      </c>
    </row>
    <row r="36" spans="1:12" customFormat="1" x14ac:dyDescent="0.2">
      <c r="K36" s="1"/>
      <c r="L36" s="705" t="s">
        <v>1453</v>
      </c>
    </row>
    <row r="37" spans="1:12" customFormat="1" x14ac:dyDescent="0.2">
      <c r="K37" s="1"/>
      <c r="L37" s="705" t="s">
        <v>1454</v>
      </c>
    </row>
    <row r="38" spans="1:12" customFormat="1" x14ac:dyDescent="0.2">
      <c r="K38" s="1"/>
      <c r="L38" s="705" t="s">
        <v>1455</v>
      </c>
    </row>
    <row r="39" spans="1:12" customFormat="1" ht="25.5" x14ac:dyDescent="0.2">
      <c r="K39" s="1"/>
      <c r="L39" s="705" t="s">
        <v>1456</v>
      </c>
    </row>
    <row r="40" spans="1:12" customForma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705"/>
    </row>
    <row r="41" spans="1:12" customForma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705" t="s">
        <v>1457</v>
      </c>
    </row>
    <row r="42" spans="1:12" customForma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705"/>
    </row>
    <row r="43" spans="1:12" customForma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705" t="s">
        <v>1458</v>
      </c>
    </row>
    <row r="44" spans="1:12" customFormat="1" ht="13.5" thickBo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727" t="s">
        <v>1459</v>
      </c>
    </row>
    <row r="45" spans="1:12" customFormat="1" ht="13.5" thickTop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2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8" spans="1:12" customForma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customForma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customForma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customForma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customForma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customForma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customForma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customForma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sheetProtection password="CC0B" sheet="1" objects="1" scenarios="1"/>
  <mergeCells count="3">
    <mergeCell ref="A7:J7"/>
    <mergeCell ref="A10:J16"/>
    <mergeCell ref="C23:D23"/>
  </mergeCells>
  <hyperlinks>
    <hyperlink ref="L5" location="Воздухоочистители!A8" display="1. Воздухоочистители"/>
    <hyperlink ref="L6" location="Настенные!A8" display="2. Кондиционеры настенного типа"/>
    <hyperlink ref="L7" location="Универсальные!A8" display="3. Кондиционеры универсального типа"/>
    <hyperlink ref="L8" location="Напольные!A8" display="4. Кондиционеры напольного типа"/>
    <hyperlink ref="L9" location="Канальные!A8" display="5. Кондиционеры канального типа"/>
    <hyperlink ref="L10" location="Канальные!A8" display="5.1. Низконапорные"/>
    <hyperlink ref="L11" location="Канальные!A21" display="5.2. Средненапорные"/>
    <hyperlink ref="L12" location="Канальные!A151" display="5.3. Высоконапорные"/>
    <hyperlink ref="L13" location="Кассетные!A8" display="6. Кондиционеры кассетного типа"/>
    <hyperlink ref="L14" location="Подпотолочные!A8" display="7. Кондиционеры подпотолочного типа"/>
    <hyperlink ref="L15" location="Крышные!A8" display="8. Крышный кондиционер"/>
    <hyperlink ref="L16" location="Мультисистема!A8" display="9. Мультисистемы"/>
    <hyperlink ref="L17" location="'Системы с несколькими внутр бло'!A8" display="10. Сплит-системы с несколькими внутренними блоками"/>
    <hyperlink ref="L19" location="'Мультисистема для комм прим'!A8" display="12. Мультисистема для коммерческого применения"/>
    <hyperlink ref="L20" location="'Супер Мульти Плюс'!A8" display="13. Система &quot;Супер Мульти Плюс&quot;"/>
    <hyperlink ref="L21" location="'Extra Multi'!A8" display="14. Система &quot;Экстра Мульти&quot;"/>
    <hyperlink ref="L22" location="Низкотемпер_блоки!A8" display="15. Наружные блоки, оборудованные низкотемпературным комплектом"/>
    <hyperlink ref="L23" location="'Справочная информация'!A8" display="16. Дополнительные системы управления (Split, Sky)"/>
    <hyperlink ref="L29" location="'RWEYQ-P'!A1" display="18. Наружный блок RWEYQ-P"/>
    <hyperlink ref="L30" location="'mini VRV'!A8" display="19. Наружный блок миниVRV RXYSQ-P8"/>
    <hyperlink ref="L31" location="'RTSYQ-P'!A8" display="20. Наружный блок RTSYQ-P"/>
    <hyperlink ref="L32" location="'RXYQ-P'!A8" display="21. Наружный блок RXYQ-P9"/>
    <hyperlink ref="L33" location="'RXYHQ-P'!A8" display="22. Наружный блок RXYHQ-P9"/>
    <hyperlink ref="L34" location="'REYQ-P'!A8" display="23. Наружный блок REYQ-P"/>
    <hyperlink ref="L35" location="'REYHQ-P'!A8" display="24. Наружный блок REYHQ-P"/>
    <hyperlink ref="L37" location="'Внутренние блоки VRV'!A8" display="26. Внутренние блоки системы VRV"/>
    <hyperlink ref="L38" location="'Вентиляционные установки'!A8" display="27. Вентиляционные установки"/>
    <hyperlink ref="L39" location="EKEXV_EKEXMCB!A8" display="28. Оборудование VRV для непосредственного охлаждения воздуха в центральных кондиционерах"/>
    <hyperlink ref="L41" location="Фанкойлы!A8" display="29. Фанкойлы"/>
    <hyperlink ref="L43" location="'Компр-конд блок'!A8" display="30. Компрессорно-конденсаторный блок"/>
    <hyperlink ref="L44" location="'Справочная информация'!A44" display="31.Дополнительные системы управления (VRV)"/>
    <hyperlink ref="L18" location="'URURU-Multi'!D4" display="11. URURU Multi"/>
    <hyperlink ref="L28" location="'VRV-Q'!A1" display="17. Модернизация систем VRV на R22"/>
    <hyperlink ref="L36" location="'REYAQ+HXHD'!A1" display="25. Наружные блоки с функцией ГВС REYAQ-P"/>
  </hyperlinks>
  <pageMargins left="0.75" right="0.75" top="1" bottom="1" header="0.5" footer="0.5"/>
  <pageSetup paperSize="9" scale="7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="85" zoomScaleNormal="75" zoomScaleSheetLayoutView="85" workbookViewId="0">
      <pane xSplit="3" ySplit="4" topLeftCell="D5" activePane="bottomRight" state="frozen"/>
      <selection activeCell="A8" sqref="A8:B8"/>
      <selection pane="topRight" activeCell="A8" sqref="A8:B8"/>
      <selection pane="bottomLeft" activeCell="A8" sqref="A8:B8"/>
      <selection pane="bottomRight" activeCell="D5" sqref="D5"/>
    </sheetView>
  </sheetViews>
  <sheetFormatPr defaultRowHeight="12.75" x14ac:dyDescent="0.2"/>
  <cols>
    <col min="1" max="1" width="22.5703125" style="327" customWidth="1"/>
    <col min="2" max="2" width="12.28515625" style="329" customWidth="1"/>
    <col min="3" max="3" width="13.85546875" style="328" bestFit="1" customWidth="1"/>
    <col min="4" max="8" width="14.7109375" style="328" customWidth="1"/>
    <col min="9" max="12" width="14.7109375" style="327" customWidth="1"/>
    <col min="13" max="13" width="9.42578125" style="327" customWidth="1"/>
    <col min="14" max="16384" width="9.140625" style="327"/>
  </cols>
  <sheetData>
    <row r="1" spans="1:13" ht="13.5" thickBot="1" x14ac:dyDescent="0.25">
      <c r="A1" s="352"/>
      <c r="B1" s="354"/>
      <c r="C1" s="353"/>
      <c r="D1" s="1036" t="s">
        <v>1062</v>
      </c>
      <c r="E1" s="1037"/>
      <c r="F1" s="1037"/>
      <c r="G1" s="1037"/>
      <c r="H1" s="1037"/>
      <c r="I1" s="1037"/>
      <c r="J1" s="1037"/>
      <c r="K1" s="1037"/>
      <c r="L1" s="1038"/>
    </row>
    <row r="2" spans="1:13" x14ac:dyDescent="0.2">
      <c r="A2" s="948" t="s">
        <v>1103</v>
      </c>
      <c r="B2" s="949"/>
      <c r="C2" s="950"/>
      <c r="D2" s="1039">
        <v>250</v>
      </c>
      <c r="E2" s="1041">
        <v>350</v>
      </c>
      <c r="F2" s="1041">
        <v>450</v>
      </c>
      <c r="G2" s="1041">
        <v>550</v>
      </c>
      <c r="H2" s="1041">
        <v>600</v>
      </c>
      <c r="I2" s="1041">
        <v>700</v>
      </c>
      <c r="J2" s="1041">
        <v>850</v>
      </c>
      <c r="K2" s="1041">
        <v>1000</v>
      </c>
      <c r="L2" s="1043">
        <v>1200</v>
      </c>
      <c r="M2" s="330"/>
    </row>
    <row r="3" spans="1:13" ht="13.5" thickBot="1" x14ac:dyDescent="0.25">
      <c r="A3" s="951"/>
      <c r="B3" s="952"/>
      <c r="C3" s="953"/>
      <c r="D3" s="1040"/>
      <c r="E3" s="1042"/>
      <c r="F3" s="1042"/>
      <c r="G3" s="1042"/>
      <c r="H3" s="1042"/>
      <c r="I3" s="1042"/>
      <c r="J3" s="1042"/>
      <c r="K3" s="1042"/>
      <c r="L3" s="1044"/>
      <c r="M3" s="330"/>
    </row>
    <row r="4" spans="1:13" s="352" customFormat="1" ht="5.25" customHeight="1" x14ac:dyDescent="0.2">
      <c r="B4" s="354"/>
      <c r="C4" s="353"/>
      <c r="D4" s="353"/>
      <c r="E4" s="353"/>
      <c r="F4" s="353"/>
      <c r="G4" s="353"/>
      <c r="H4" s="353"/>
    </row>
    <row r="5" spans="1:13" s="95" customFormat="1" ht="13.5" thickBot="1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s="95" customFormat="1" ht="13.5" thickBot="1" x14ac:dyDescent="0.25">
      <c r="A6" s="1047" t="s">
        <v>1011</v>
      </c>
      <c r="B6" s="1048"/>
      <c r="C6" s="344" t="s">
        <v>1020</v>
      </c>
      <c r="D6" s="343" t="s">
        <v>91</v>
      </c>
      <c r="E6" s="343" t="s">
        <v>90</v>
      </c>
      <c r="F6" s="343" t="s">
        <v>89</v>
      </c>
      <c r="G6" s="343" t="s">
        <v>88</v>
      </c>
      <c r="H6" s="343" t="s">
        <v>87</v>
      </c>
      <c r="I6" s="342" t="s">
        <v>86</v>
      </c>
      <c r="J6" s="2"/>
      <c r="K6" s="2"/>
      <c r="L6" s="2"/>
      <c r="M6" s="96"/>
    </row>
    <row r="7" spans="1:13" s="95" customFormat="1" x14ac:dyDescent="0.2">
      <c r="A7" s="1049" t="s">
        <v>1098</v>
      </c>
      <c r="B7" s="341" t="s">
        <v>1097</v>
      </c>
      <c r="C7" s="340" t="s">
        <v>1014</v>
      </c>
      <c r="D7" s="339">
        <v>27.34</v>
      </c>
      <c r="E7" s="339">
        <v>35.58</v>
      </c>
      <c r="F7" s="339">
        <v>44.72</v>
      </c>
      <c r="G7" s="339">
        <v>55.69</v>
      </c>
      <c r="H7" s="339">
        <v>66.819999999999993</v>
      </c>
      <c r="I7" s="338">
        <v>72.599999999999994</v>
      </c>
      <c r="J7" s="2"/>
      <c r="K7" s="2"/>
      <c r="L7" s="2"/>
      <c r="M7" s="96"/>
    </row>
    <row r="8" spans="1:13" s="95" customFormat="1" x14ac:dyDescent="0.2">
      <c r="A8" s="1050"/>
      <c r="B8" s="337" t="s">
        <v>1096</v>
      </c>
      <c r="C8" s="336" t="s">
        <v>1014</v>
      </c>
      <c r="D8" s="335">
        <v>24.91</v>
      </c>
      <c r="E8" s="335">
        <v>34.79</v>
      </c>
      <c r="F8" s="335">
        <v>41.79</v>
      </c>
      <c r="G8" s="335">
        <v>53.93</v>
      </c>
      <c r="H8" s="335">
        <v>61.69</v>
      </c>
      <c r="I8" s="334">
        <v>69.61</v>
      </c>
      <c r="J8" s="2"/>
      <c r="K8" s="2"/>
      <c r="L8" s="2"/>
      <c r="M8" s="96"/>
    </row>
    <row r="9" spans="1:13" s="95" customFormat="1" ht="13.5" thickBot="1" x14ac:dyDescent="0.25">
      <c r="A9" s="1045" t="s">
        <v>1095</v>
      </c>
      <c r="B9" s="1046"/>
      <c r="C9" s="333" t="s">
        <v>999</v>
      </c>
      <c r="D9" s="76">
        <f>'Интерактивный прайс-лист'!$F$26*VLOOKUP(D6,last!$B$1:$C$2082,2,0)</f>
        <v>13659</v>
      </c>
      <c r="E9" s="76">
        <f>'Интерактивный прайс-лист'!$F$26*VLOOKUP(E6,last!$B$1:$C$2082,2,0)</f>
        <v>16543</v>
      </c>
      <c r="F9" s="76">
        <f>'Интерактивный прайс-лист'!$F$26*VLOOKUP(F6,last!$B$1:$C$2082,2,0)</f>
        <v>22087</v>
      </c>
      <c r="G9" s="76">
        <f>'Интерактивный прайс-лист'!$F$26*VLOOKUP(G6,last!$B$1:$C$2082,2,0)</f>
        <v>24489</v>
      </c>
      <c r="H9" s="76">
        <f>'Интерактивный прайс-лист'!$F$26*VLOOKUP(H6,last!$B$1:$C$2082,2,0)</f>
        <v>28021</v>
      </c>
      <c r="I9" s="75">
        <f>'Интерактивный прайс-лист'!$F$26*VLOOKUP(I6,last!$B$1:$C$2082,2,0)</f>
        <v>31327</v>
      </c>
      <c r="J9" s="2"/>
      <c r="K9" s="2"/>
      <c r="L9" s="2"/>
      <c r="M9" s="96"/>
    </row>
    <row r="10" spans="1:13" s="95" customFormat="1" x14ac:dyDescent="0.2">
      <c r="A10" s="96"/>
      <c r="B10" s="96"/>
      <c r="C10" s="96"/>
      <c r="D10" s="96"/>
      <c r="E10" s="96"/>
      <c r="F10" s="96"/>
      <c r="G10" s="96"/>
      <c r="H10" s="96"/>
      <c r="I10" s="2"/>
      <c r="J10" s="2"/>
      <c r="K10" s="2"/>
      <c r="L10" s="2"/>
      <c r="M10" s="96"/>
    </row>
    <row r="11" spans="1:13" s="95" customFormat="1" ht="13.5" thickBot="1" x14ac:dyDescent="0.25">
      <c r="A11" s="74" t="s">
        <v>1009</v>
      </c>
      <c r="B11" s="74"/>
      <c r="C11" s="74"/>
      <c r="D11" s="74"/>
      <c r="E11" s="307"/>
      <c r="F11" s="307"/>
      <c r="G11" s="307"/>
      <c r="H11" s="307"/>
      <c r="I11" s="307"/>
      <c r="J11" s="2"/>
      <c r="K11" s="2"/>
      <c r="L11" s="2"/>
      <c r="M11" s="96"/>
    </row>
    <row r="12" spans="1:13" s="95" customFormat="1" x14ac:dyDescent="0.2">
      <c r="A12" s="1051" t="s">
        <v>1102</v>
      </c>
      <c r="B12" s="1052"/>
      <c r="C12" s="1053"/>
      <c r="D12" s="351" t="s">
        <v>855</v>
      </c>
      <c r="E12" s="350" t="s">
        <v>854</v>
      </c>
      <c r="F12" s="350" t="s">
        <v>853</v>
      </c>
      <c r="G12" s="350" t="s">
        <v>852</v>
      </c>
      <c r="H12" s="350" t="s">
        <v>851</v>
      </c>
      <c r="I12" s="349" t="s">
        <v>850</v>
      </c>
      <c r="J12" s="2"/>
      <c r="K12" s="2"/>
      <c r="L12" s="2"/>
      <c r="M12" s="96"/>
    </row>
    <row r="13" spans="1:13" s="95" customFormat="1" ht="13.5" thickBot="1" x14ac:dyDescent="0.25">
      <c r="A13" s="348" t="s">
        <v>1101</v>
      </c>
      <c r="B13" s="100" t="s">
        <v>1100</v>
      </c>
      <c r="C13" s="98" t="s">
        <v>999</v>
      </c>
      <c r="D13" s="347">
        <f>'Интерактивный прайс-лист'!$F$26*VLOOKUP(D12,last!$B$1:$C$2082,2,0)</f>
        <v>2519</v>
      </c>
      <c r="E13" s="346">
        <f>'Интерактивный прайс-лист'!$F$26*VLOOKUP(E12,last!$B$1:$C$2082,2,0)</f>
        <v>2741</v>
      </c>
      <c r="F13" s="346">
        <f>'Интерактивный прайс-лист'!$F$26*VLOOKUP(F12,last!$B$1:$C$2082,2,0)</f>
        <v>2878</v>
      </c>
      <c r="G13" s="346">
        <f>'Интерактивный прайс-лист'!$F$26*VLOOKUP(G12,last!$B$1:$C$2082,2,0)</f>
        <v>2950</v>
      </c>
      <c r="H13" s="346">
        <f>'Интерактивный прайс-лист'!$F$26*VLOOKUP(H12,last!$B$1:$C$2082,2,0)</f>
        <v>3172</v>
      </c>
      <c r="I13" s="345">
        <f>'Интерактивный прайс-лист'!$F$26*VLOOKUP(I12,last!$B$1:$C$2082,2,0)</f>
        <v>3250</v>
      </c>
      <c r="J13" s="2"/>
      <c r="K13" s="2"/>
      <c r="L13" s="2"/>
      <c r="M13" s="96"/>
    </row>
    <row r="14" spans="1:13" s="95" customFormat="1" x14ac:dyDescent="0.2">
      <c r="A14" s="96"/>
      <c r="B14" s="96"/>
      <c r="C14" s="96"/>
      <c r="D14" s="96"/>
      <c r="E14" s="96"/>
      <c r="F14" s="96"/>
      <c r="G14" s="96"/>
      <c r="H14" s="96"/>
      <c r="I14" s="2"/>
      <c r="J14" s="2"/>
      <c r="K14" s="2"/>
      <c r="L14" s="2"/>
      <c r="M14" s="96"/>
    </row>
    <row r="15" spans="1:13" s="95" customFormat="1" ht="13.5" thickBot="1" x14ac:dyDescent="0.25">
      <c r="A15" s="96"/>
      <c r="B15" s="96"/>
      <c r="C15" s="96"/>
      <c r="D15" s="96"/>
      <c r="E15" s="96"/>
      <c r="F15" s="96"/>
      <c r="G15" s="96"/>
      <c r="H15" s="96"/>
      <c r="I15" s="2"/>
      <c r="J15" s="2"/>
      <c r="K15" s="2"/>
      <c r="L15" s="2"/>
      <c r="M15" s="96"/>
    </row>
    <row r="16" spans="1:13" s="95" customFormat="1" ht="13.5" thickBot="1" x14ac:dyDescent="0.25">
      <c r="A16" s="1047" t="s">
        <v>1011</v>
      </c>
      <c r="B16" s="1048"/>
      <c r="C16" s="344" t="s">
        <v>1099</v>
      </c>
      <c r="D16" s="343"/>
      <c r="E16" s="343"/>
      <c r="F16" s="343"/>
      <c r="G16" s="343"/>
      <c r="H16" s="343"/>
      <c r="I16" s="343"/>
      <c r="J16" s="343" t="s">
        <v>94</v>
      </c>
      <c r="K16" s="343" t="s">
        <v>93</v>
      </c>
      <c r="L16" s="342" t="s">
        <v>92</v>
      </c>
      <c r="M16" s="96"/>
    </row>
    <row r="17" spans="1:13" s="95" customFormat="1" x14ac:dyDescent="0.2">
      <c r="A17" s="1049" t="s">
        <v>1098</v>
      </c>
      <c r="B17" s="341" t="s">
        <v>1097</v>
      </c>
      <c r="C17" s="340" t="s">
        <v>1014</v>
      </c>
      <c r="D17" s="339"/>
      <c r="E17" s="339"/>
      <c r="F17" s="339"/>
      <c r="G17" s="339"/>
      <c r="H17" s="339"/>
      <c r="I17" s="339"/>
      <c r="J17" s="339">
        <v>82.938999999999993</v>
      </c>
      <c r="K17" s="339">
        <v>101.11</v>
      </c>
      <c r="L17" s="338">
        <v>109.60899999999999</v>
      </c>
      <c r="M17" s="96"/>
    </row>
    <row r="18" spans="1:13" s="95" customFormat="1" x14ac:dyDescent="0.2">
      <c r="A18" s="1050"/>
      <c r="B18" s="337" t="s">
        <v>1096</v>
      </c>
      <c r="C18" s="336" t="s">
        <v>1014</v>
      </c>
      <c r="D18" s="335"/>
      <c r="E18" s="335"/>
      <c r="F18" s="335"/>
      <c r="G18" s="335"/>
      <c r="H18" s="335"/>
      <c r="I18" s="335"/>
      <c r="J18" s="335">
        <v>92.316999999999993</v>
      </c>
      <c r="K18" s="335">
        <v>102.29</v>
      </c>
      <c r="L18" s="334">
        <v>126.31399999999999</v>
      </c>
      <c r="M18" s="96"/>
    </row>
    <row r="19" spans="1:13" s="95" customFormat="1" ht="13.5" thickBot="1" x14ac:dyDescent="0.25">
      <c r="A19" s="1045" t="s">
        <v>1095</v>
      </c>
      <c r="B19" s="1046"/>
      <c r="C19" s="333" t="s">
        <v>999</v>
      </c>
      <c r="D19" s="76"/>
      <c r="E19" s="76"/>
      <c r="F19" s="76"/>
      <c r="G19" s="76"/>
      <c r="H19" s="76"/>
      <c r="I19" s="76"/>
      <c r="J19" s="76">
        <f>'Интерактивный прайс-лист'!$F$26*VLOOKUP(J16,last!$B$1:$C$2082,2,0)</f>
        <v>28787</v>
      </c>
      <c r="K19" s="76">
        <f>'Интерактивный прайс-лист'!$F$26*VLOOKUP(K16,last!$B$1:$C$2082,2,0)</f>
        <v>41712</v>
      </c>
      <c r="L19" s="75">
        <f>'Интерактивный прайс-лист'!$F$26*VLOOKUP(L16,last!$B$1:$C$2082,2,0)</f>
        <v>44766</v>
      </c>
      <c r="M19" s="96"/>
    </row>
    <row r="20" spans="1:13" s="95" customFormat="1" x14ac:dyDescent="0.2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</row>
    <row r="21" spans="1:13" x14ac:dyDescent="0.2">
      <c r="A21" s="330"/>
      <c r="B21" s="332"/>
      <c r="C21" s="331"/>
      <c r="D21" s="331"/>
      <c r="E21" s="331"/>
      <c r="F21" s="331"/>
      <c r="G21" s="331"/>
      <c r="H21" s="331"/>
      <c r="I21" s="330"/>
      <c r="J21" s="330"/>
      <c r="K21" s="330"/>
      <c r="L21" s="330"/>
      <c r="M21" s="330"/>
    </row>
  </sheetData>
  <sheetProtection password="CC0B" sheet="1" objects="1" scenarios="1"/>
  <mergeCells count="18">
    <mergeCell ref="A19:B19"/>
    <mergeCell ref="A6:B6"/>
    <mergeCell ref="A7:A8"/>
    <mergeCell ref="A9:B9"/>
    <mergeCell ref="A2:C3"/>
    <mergeCell ref="A17:A18"/>
    <mergeCell ref="A16:B16"/>
    <mergeCell ref="A12:C12"/>
    <mergeCell ref="D1:L1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" footer="0.5"/>
  <pageSetup paperSize="9" scale="4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view="pageBreakPreview" zoomScale="85" zoomScaleNormal="70" zoomScaleSheetLayoutView="85" workbookViewId="0">
      <pane xSplit="2" ySplit="4" topLeftCell="C5" activePane="bottomRight" state="frozen"/>
      <selection activeCell="A8" sqref="A8:B8"/>
      <selection pane="topRight" activeCell="A8" sqref="A8:B8"/>
      <selection pane="bottomLeft" activeCell="A8" sqref="A8:B8"/>
      <selection pane="bottomRight" activeCell="B6" sqref="B6"/>
    </sheetView>
  </sheetViews>
  <sheetFormatPr defaultRowHeight="12.75" x14ac:dyDescent="0.2"/>
  <cols>
    <col min="1" max="1" width="36.5703125" style="52" bestFit="1" customWidth="1"/>
    <col min="2" max="2" width="15.7109375" style="53" customWidth="1"/>
    <col min="3" max="3" width="15.7109375" style="355" customWidth="1"/>
    <col min="4" max="4" width="16.85546875" style="53" bestFit="1" customWidth="1"/>
    <col min="5" max="5" width="15.7109375" style="53" customWidth="1"/>
    <col min="6" max="6" width="16.140625" style="53" customWidth="1"/>
    <col min="7" max="8" width="15.7109375" style="53" customWidth="1"/>
    <col min="9" max="10" width="15.7109375" style="52" customWidth="1"/>
    <col min="11" max="16384" width="9.140625" style="52"/>
  </cols>
  <sheetData>
    <row r="1" spans="1:9" ht="13.5" thickBot="1" x14ac:dyDescent="0.25">
      <c r="A1" s="169"/>
      <c r="B1" s="162"/>
      <c r="C1" s="457"/>
      <c r="D1" s="162"/>
      <c r="E1" s="162"/>
      <c r="F1" s="162"/>
      <c r="G1" s="162"/>
      <c r="H1" s="162"/>
      <c r="I1" s="169"/>
    </row>
    <row r="2" spans="1:9" x14ac:dyDescent="0.2">
      <c r="A2" s="948" t="s">
        <v>1131</v>
      </c>
      <c r="B2" s="949"/>
      <c r="C2" s="950"/>
      <c r="D2" s="459"/>
      <c r="E2" s="459"/>
      <c r="F2" s="459"/>
      <c r="G2" s="459"/>
      <c r="H2" s="459"/>
      <c r="I2" s="458"/>
    </row>
    <row r="3" spans="1:9" ht="13.5" thickBot="1" x14ac:dyDescent="0.25">
      <c r="A3" s="951"/>
      <c r="B3" s="952"/>
      <c r="C3" s="953"/>
      <c r="D3" s="459"/>
      <c r="E3" s="459"/>
      <c r="F3" s="459"/>
      <c r="G3" s="459"/>
      <c r="H3" s="459"/>
      <c r="I3" s="458"/>
    </row>
    <row r="4" spans="1:9" s="169" customFormat="1" ht="6.75" customHeight="1" x14ac:dyDescent="0.2">
      <c r="B4" s="162"/>
      <c r="C4" s="457"/>
      <c r="D4" s="162"/>
      <c r="E4" s="162"/>
      <c r="F4" s="162"/>
      <c r="G4" s="162"/>
      <c r="H4" s="162"/>
    </row>
    <row r="5" spans="1:9" s="95" customFormat="1" x14ac:dyDescent="0.2">
      <c r="A5" s="96"/>
      <c r="B5" s="96"/>
      <c r="C5" s="431"/>
      <c r="D5" s="96"/>
      <c r="E5" s="96"/>
      <c r="F5" s="96"/>
      <c r="G5" s="96"/>
      <c r="H5" s="96"/>
      <c r="I5" s="96"/>
    </row>
    <row r="6" spans="1:9" s="95" customFormat="1" ht="13.5" thickBot="1" x14ac:dyDescent="0.25">
      <c r="A6" s="97" t="s">
        <v>1020</v>
      </c>
      <c r="B6" s="97"/>
      <c r="C6" s="431"/>
      <c r="D6" s="96"/>
      <c r="E6" s="96"/>
      <c r="F6" s="96"/>
      <c r="G6" s="96"/>
      <c r="H6" s="96"/>
      <c r="I6" s="96"/>
    </row>
    <row r="7" spans="1:9" ht="13.5" thickBot="1" x14ac:dyDescent="0.25">
      <c r="A7" s="456" t="s">
        <v>1018</v>
      </c>
      <c r="B7" s="455"/>
      <c r="C7" s="454" t="s">
        <v>205</v>
      </c>
      <c r="D7" s="453" t="s">
        <v>212</v>
      </c>
      <c r="E7" s="452" t="s">
        <v>208</v>
      </c>
      <c r="F7" s="451" t="s">
        <v>188</v>
      </c>
      <c r="G7" s="450" t="s">
        <v>198</v>
      </c>
      <c r="H7" s="449" t="s">
        <v>192</v>
      </c>
      <c r="I7" s="54"/>
    </row>
    <row r="8" spans="1:9" x14ac:dyDescent="0.2">
      <c r="A8" s="325" t="s">
        <v>1017</v>
      </c>
      <c r="B8" s="85" t="s">
        <v>1014</v>
      </c>
      <c r="C8" s="446">
        <v>7.1</v>
      </c>
      <c r="D8" s="84">
        <v>10</v>
      </c>
      <c r="E8" s="83">
        <v>12.5</v>
      </c>
      <c r="F8" s="123">
        <v>7.1</v>
      </c>
      <c r="G8" s="84">
        <v>10</v>
      </c>
      <c r="H8" s="83">
        <v>12.5</v>
      </c>
      <c r="I8" s="54"/>
    </row>
    <row r="9" spans="1:9" x14ac:dyDescent="0.2">
      <c r="A9" s="435" t="s">
        <v>1016</v>
      </c>
      <c r="B9" s="434" t="s">
        <v>1014</v>
      </c>
      <c r="C9" s="445">
        <v>8</v>
      </c>
      <c r="D9" s="444">
        <v>11.2</v>
      </c>
      <c r="E9" s="443">
        <v>14.6</v>
      </c>
      <c r="F9" s="448" t="s">
        <v>1013</v>
      </c>
      <c r="G9" s="444" t="s">
        <v>1013</v>
      </c>
      <c r="H9" s="443" t="s">
        <v>1013</v>
      </c>
      <c r="I9" s="54"/>
    </row>
    <row r="10" spans="1:9" ht="13.5" thickBot="1" x14ac:dyDescent="0.25">
      <c r="A10" s="62" t="s">
        <v>1011</v>
      </c>
      <c r="B10" s="77" t="s">
        <v>999</v>
      </c>
      <c r="C10" s="432">
        <f>'Интерактивный прайс-лист'!$F$26*VLOOKUP(C7,last!$B$1:$C$2082,2,0)</f>
        <v>2852</v>
      </c>
      <c r="D10" s="76">
        <f>'Интерактивный прайс-лист'!$F$26*VLOOKUP(D7,last!$B$1:$C$2082,2,0)</f>
        <v>3310</v>
      </c>
      <c r="E10" s="75">
        <f>'Интерактивный прайс-лист'!$F$26*VLOOKUP(E7,last!$B$1:$C$2082,2,0)</f>
        <v>3651</v>
      </c>
      <c r="F10" s="115">
        <f>'Интерактивный прайс-лист'!$F$26*VLOOKUP(F7,last!$B$1:$C$2082,2,0)</f>
        <v>2512</v>
      </c>
      <c r="G10" s="76">
        <f>'Интерактивный прайс-лист'!$F$26*VLOOKUP(G7,last!$B$1:$C$2082,2,0)</f>
        <v>2966</v>
      </c>
      <c r="H10" s="75">
        <f>'Интерактивный прайс-лист'!$F$26*VLOOKUP(H7,last!$B$1:$C$2082,2,0)</f>
        <v>3309</v>
      </c>
      <c r="I10" s="54"/>
    </row>
    <row r="11" spans="1:9" x14ac:dyDescent="0.2">
      <c r="A11" s="54"/>
      <c r="B11" s="54"/>
      <c r="C11" s="447"/>
      <c r="D11" s="54"/>
      <c r="E11" s="54"/>
      <c r="F11" s="96"/>
      <c r="G11" s="96"/>
      <c r="H11" s="96"/>
      <c r="I11" s="54"/>
    </row>
    <row r="12" spans="1:9" s="95" customFormat="1" x14ac:dyDescent="0.2">
      <c r="A12" s="96"/>
      <c r="B12" s="96"/>
      <c r="C12" s="431"/>
      <c r="D12" s="96"/>
      <c r="E12" s="96"/>
      <c r="F12" s="96"/>
      <c r="G12" s="96"/>
      <c r="H12" s="96"/>
      <c r="I12" s="96"/>
    </row>
    <row r="13" spans="1:9" s="95" customFormat="1" ht="13.5" thickBot="1" x14ac:dyDescent="0.25">
      <c r="A13" s="97" t="s">
        <v>1020</v>
      </c>
      <c r="B13" s="97" t="s">
        <v>1023</v>
      </c>
      <c r="C13" s="431"/>
      <c r="D13" s="96"/>
      <c r="E13" s="96"/>
      <c r="F13" s="96"/>
      <c r="G13" s="96"/>
      <c r="H13" s="96"/>
      <c r="I13" s="96"/>
    </row>
    <row r="14" spans="1:9" x14ac:dyDescent="0.2">
      <c r="A14" s="442" t="s">
        <v>1018</v>
      </c>
      <c r="B14" s="441"/>
      <c r="C14" s="440" t="s">
        <v>57</v>
      </c>
      <c r="D14" s="190" t="s">
        <v>56</v>
      </c>
      <c r="E14" s="190" t="s">
        <v>55</v>
      </c>
      <c r="F14" s="439" t="s">
        <v>98</v>
      </c>
      <c r="G14" s="54"/>
      <c r="H14" s="54"/>
      <c r="I14" s="54"/>
    </row>
    <row r="15" spans="1:9" x14ac:dyDescent="0.2">
      <c r="A15" s="325" t="s">
        <v>1017</v>
      </c>
      <c r="B15" s="85" t="s">
        <v>1014</v>
      </c>
      <c r="C15" s="446">
        <v>7.1</v>
      </c>
      <c r="D15" s="84">
        <v>10</v>
      </c>
      <c r="E15" s="84">
        <v>12.5</v>
      </c>
      <c r="F15" s="83">
        <v>14</v>
      </c>
      <c r="G15" s="54"/>
      <c r="H15" s="54"/>
      <c r="I15" s="54"/>
    </row>
    <row r="16" spans="1:9" x14ac:dyDescent="0.2">
      <c r="A16" s="435" t="s">
        <v>1016</v>
      </c>
      <c r="B16" s="434" t="s">
        <v>1014</v>
      </c>
      <c r="C16" s="445">
        <v>8</v>
      </c>
      <c r="D16" s="444">
        <v>11.2</v>
      </c>
      <c r="E16" s="444">
        <v>14</v>
      </c>
      <c r="F16" s="443">
        <v>16</v>
      </c>
      <c r="G16" s="54"/>
      <c r="H16" s="54"/>
      <c r="I16" s="54"/>
    </row>
    <row r="17" spans="1:9" ht="13.5" thickBot="1" x14ac:dyDescent="0.25">
      <c r="A17" s="62" t="s">
        <v>1011</v>
      </c>
      <c r="B17" s="77" t="s">
        <v>999</v>
      </c>
      <c r="C17" s="432">
        <f>'Интерактивный прайс-лист'!$F$26*VLOOKUP(C14,last!$B$1:$C$2082,2,0)</f>
        <v>4412</v>
      </c>
      <c r="D17" s="76">
        <f>'Интерактивный прайс-лист'!$F$26*VLOOKUP(D14,last!$B$1:$C$2082,2,0)</f>
        <v>5038</v>
      </c>
      <c r="E17" s="76">
        <f>'Интерактивный прайс-лист'!$F$26*VLOOKUP(E14,last!$B$1:$C$2082,2,0)</f>
        <v>5671</v>
      </c>
      <c r="F17" s="75">
        <f>'Интерактивный прайс-лист'!$F$26*VLOOKUP(F14,last!$B$1:$C$2082,2,0)</f>
        <v>6356</v>
      </c>
      <c r="G17" s="54"/>
      <c r="H17" s="54"/>
      <c r="I17" s="54"/>
    </row>
    <row r="18" spans="1:9" x14ac:dyDescent="0.2">
      <c r="A18" s="54"/>
      <c r="B18" s="55"/>
      <c r="C18" s="184"/>
      <c r="D18" s="55"/>
      <c r="E18" s="55"/>
      <c r="F18" s="55"/>
      <c r="G18" s="54"/>
      <c r="H18" s="54"/>
      <c r="I18" s="54"/>
    </row>
    <row r="19" spans="1:9" s="95" customFormat="1" x14ac:dyDescent="0.2">
      <c r="A19" s="96"/>
      <c r="B19" s="96"/>
      <c r="C19" s="431"/>
      <c r="D19" s="96"/>
      <c r="E19" s="96"/>
      <c r="F19" s="96"/>
      <c r="G19" s="96"/>
      <c r="H19" s="96"/>
      <c r="I19" s="96"/>
    </row>
    <row r="20" spans="1:9" s="95" customFormat="1" ht="13.5" thickBot="1" x14ac:dyDescent="0.25">
      <c r="A20" s="97" t="s">
        <v>1020</v>
      </c>
      <c r="B20" s="97" t="s">
        <v>1023</v>
      </c>
      <c r="C20" s="431"/>
      <c r="D20" s="96"/>
      <c r="E20" s="96"/>
      <c r="F20" s="96"/>
      <c r="G20" s="96"/>
      <c r="H20" s="96"/>
      <c r="I20" s="96"/>
    </row>
    <row r="21" spans="1:9" x14ac:dyDescent="0.2">
      <c r="A21" s="442" t="s">
        <v>1018</v>
      </c>
      <c r="B21" s="441"/>
      <c r="C21" s="440" t="s">
        <v>60</v>
      </c>
      <c r="D21" s="190" t="s">
        <v>59</v>
      </c>
      <c r="E21" s="190" t="s">
        <v>58</v>
      </c>
      <c r="F21" s="439" t="s">
        <v>97</v>
      </c>
      <c r="G21" s="54"/>
      <c r="H21" s="54"/>
      <c r="I21" s="54"/>
    </row>
    <row r="22" spans="1:9" x14ac:dyDescent="0.2">
      <c r="A22" s="325" t="s">
        <v>1017</v>
      </c>
      <c r="B22" s="85" t="s">
        <v>1014</v>
      </c>
      <c r="C22" s="446">
        <v>7.1</v>
      </c>
      <c r="D22" s="84">
        <v>10</v>
      </c>
      <c r="E22" s="84">
        <v>12.5</v>
      </c>
      <c r="F22" s="83">
        <v>14</v>
      </c>
      <c r="G22" s="54"/>
      <c r="H22" s="54"/>
      <c r="I22" s="54"/>
    </row>
    <row r="23" spans="1:9" x14ac:dyDescent="0.2">
      <c r="A23" s="435" t="s">
        <v>1016</v>
      </c>
      <c r="B23" s="434" t="s">
        <v>1014</v>
      </c>
      <c r="C23" s="445">
        <v>8</v>
      </c>
      <c r="D23" s="444">
        <v>11.2</v>
      </c>
      <c r="E23" s="444">
        <v>14</v>
      </c>
      <c r="F23" s="443">
        <v>16</v>
      </c>
      <c r="G23" s="54"/>
      <c r="H23" s="54"/>
      <c r="I23" s="54"/>
    </row>
    <row r="24" spans="1:9" ht="13.5" thickBot="1" x14ac:dyDescent="0.25">
      <c r="A24" s="62" t="s">
        <v>1011</v>
      </c>
      <c r="B24" s="77" t="s">
        <v>999</v>
      </c>
      <c r="C24" s="432">
        <f>'Интерактивный прайс-лист'!$F$26*VLOOKUP(C21,last!$B$1:$C$2082,2,0)</f>
        <v>4412</v>
      </c>
      <c r="D24" s="76">
        <f>'Интерактивный прайс-лист'!$F$26*VLOOKUP(D21,last!$B$1:$C$2082,2,0)</f>
        <v>5038</v>
      </c>
      <c r="E24" s="76">
        <f>'Интерактивный прайс-лист'!$F$26*VLOOKUP(E21,last!$B$1:$C$2082,2,0)</f>
        <v>5671</v>
      </c>
      <c r="F24" s="75">
        <f>'Интерактивный прайс-лист'!$F$26*VLOOKUP(F21,last!$B$1:$C$2082,2,0)</f>
        <v>6356</v>
      </c>
      <c r="G24" s="54"/>
      <c r="H24" s="54"/>
      <c r="I24" s="54"/>
    </row>
    <row r="25" spans="1:9" x14ac:dyDescent="0.2">
      <c r="A25" s="54"/>
      <c r="B25" s="55"/>
      <c r="C25" s="184"/>
      <c r="D25" s="55"/>
      <c r="E25" s="55"/>
      <c r="F25" s="55"/>
      <c r="G25" s="54"/>
      <c r="H25" s="54"/>
      <c r="I25" s="54"/>
    </row>
    <row r="26" spans="1:9" s="95" customFormat="1" x14ac:dyDescent="0.2">
      <c r="A26" s="96"/>
      <c r="B26" s="96"/>
      <c r="C26" s="431"/>
      <c r="D26" s="96"/>
      <c r="E26" s="96"/>
      <c r="F26" s="96"/>
      <c r="G26" s="96"/>
      <c r="H26" s="96"/>
      <c r="I26" s="96"/>
    </row>
    <row r="27" spans="1:9" s="95" customFormat="1" ht="13.5" thickBot="1" x14ac:dyDescent="0.25">
      <c r="A27" s="97" t="s">
        <v>1020</v>
      </c>
      <c r="B27" s="97" t="s">
        <v>1023</v>
      </c>
      <c r="C27" s="431"/>
      <c r="D27" s="96"/>
      <c r="E27" s="96"/>
      <c r="F27" s="96"/>
      <c r="G27" s="96"/>
      <c r="H27" s="96"/>
      <c r="I27" s="96"/>
    </row>
    <row r="28" spans="1:9" x14ac:dyDescent="0.2">
      <c r="A28" s="442" t="s">
        <v>1018</v>
      </c>
      <c r="B28" s="441"/>
      <c r="C28" s="440" t="s">
        <v>54</v>
      </c>
      <c r="D28" s="190" t="s">
        <v>53</v>
      </c>
      <c r="E28" s="190" t="s">
        <v>52</v>
      </c>
      <c r="F28" s="439" t="s">
        <v>96</v>
      </c>
      <c r="G28" s="54"/>
      <c r="H28" s="54"/>
      <c r="I28" s="54"/>
    </row>
    <row r="29" spans="1:9" x14ac:dyDescent="0.2">
      <c r="A29" s="325" t="s">
        <v>1017</v>
      </c>
      <c r="B29" s="85" t="s">
        <v>1014</v>
      </c>
      <c r="C29" s="446">
        <v>7.1</v>
      </c>
      <c r="D29" s="84">
        <v>10</v>
      </c>
      <c r="E29" s="84">
        <v>12.5</v>
      </c>
      <c r="F29" s="83">
        <v>14</v>
      </c>
      <c r="G29" s="54"/>
      <c r="H29" s="54"/>
      <c r="I29" s="54"/>
    </row>
    <row r="30" spans="1:9" x14ac:dyDescent="0.2">
      <c r="A30" s="435" t="s">
        <v>1016</v>
      </c>
      <c r="B30" s="434" t="s">
        <v>1014</v>
      </c>
      <c r="C30" s="445">
        <v>8</v>
      </c>
      <c r="D30" s="444">
        <v>11.2</v>
      </c>
      <c r="E30" s="444">
        <v>14</v>
      </c>
      <c r="F30" s="443">
        <v>16</v>
      </c>
      <c r="G30" s="54"/>
      <c r="H30" s="54"/>
      <c r="I30" s="54"/>
    </row>
    <row r="31" spans="1:9" ht="13.5" thickBot="1" x14ac:dyDescent="0.25">
      <c r="A31" s="62" t="s">
        <v>1011</v>
      </c>
      <c r="B31" s="77" t="s">
        <v>999</v>
      </c>
      <c r="C31" s="432">
        <f>'Интерактивный прайс-лист'!$F$26*VLOOKUP(C28,last!$B$1:$C$2082,2,0)</f>
        <v>3600</v>
      </c>
      <c r="D31" s="76">
        <f>'Интерактивный прайс-лист'!$F$26*VLOOKUP(D28,last!$B$1:$C$2082,2,0)</f>
        <v>4151</v>
      </c>
      <c r="E31" s="76">
        <f>'Интерактивный прайс-лист'!$F$26*VLOOKUP(E28,last!$B$1:$C$2082,2,0)</f>
        <v>4702</v>
      </c>
      <c r="F31" s="75">
        <f>'Интерактивный прайс-лист'!$F$26*VLOOKUP(F28,last!$B$1:$C$2082,2,0)</f>
        <v>5430</v>
      </c>
      <c r="G31" s="54"/>
      <c r="H31" s="54"/>
      <c r="I31" s="54"/>
    </row>
    <row r="32" spans="1:9" x14ac:dyDescent="0.2">
      <c r="A32" s="54"/>
      <c r="B32" s="55"/>
      <c r="C32" s="184"/>
      <c r="D32" s="55"/>
      <c r="E32" s="55"/>
      <c r="F32" s="55"/>
      <c r="G32" s="54"/>
      <c r="H32" s="54"/>
      <c r="I32" s="54"/>
    </row>
    <row r="33" spans="1:9" s="95" customFormat="1" x14ac:dyDescent="0.2">
      <c r="A33" s="96"/>
      <c r="B33" s="96"/>
      <c r="C33" s="431"/>
      <c r="D33" s="96"/>
      <c r="E33" s="96"/>
      <c r="F33" s="96"/>
      <c r="G33" s="96"/>
      <c r="H33" s="96"/>
      <c r="I33" s="96"/>
    </row>
    <row r="34" spans="1:9" s="95" customFormat="1" ht="13.5" thickBot="1" x14ac:dyDescent="0.25">
      <c r="A34" s="97" t="s">
        <v>1020</v>
      </c>
      <c r="B34" s="97" t="s">
        <v>1023</v>
      </c>
      <c r="C34" s="431"/>
      <c r="D34" s="96"/>
      <c r="E34" s="96"/>
      <c r="F34" s="96"/>
      <c r="G34" s="96"/>
      <c r="H34" s="96"/>
      <c r="I34" s="96"/>
    </row>
    <row r="35" spans="1:9" x14ac:dyDescent="0.2">
      <c r="A35" s="442" t="s">
        <v>1018</v>
      </c>
      <c r="B35" s="441"/>
      <c r="C35" s="440"/>
      <c r="D35" s="190" t="s">
        <v>51</v>
      </c>
      <c r="E35" s="190" t="s">
        <v>50</v>
      </c>
      <c r="F35" s="439" t="s">
        <v>95</v>
      </c>
      <c r="G35" s="54"/>
      <c r="H35" s="54"/>
      <c r="I35" s="54"/>
    </row>
    <row r="36" spans="1:9" x14ac:dyDescent="0.2">
      <c r="A36" s="325" t="s">
        <v>1017</v>
      </c>
      <c r="B36" s="85" t="s">
        <v>1014</v>
      </c>
      <c r="C36" s="446"/>
      <c r="D36" s="84">
        <v>10</v>
      </c>
      <c r="E36" s="84">
        <v>12.5</v>
      </c>
      <c r="F36" s="83">
        <v>14</v>
      </c>
      <c r="G36" s="54"/>
      <c r="H36" s="54"/>
      <c r="I36" s="54"/>
    </row>
    <row r="37" spans="1:9" x14ac:dyDescent="0.2">
      <c r="A37" s="435" t="s">
        <v>1016</v>
      </c>
      <c r="B37" s="434" t="s">
        <v>1014</v>
      </c>
      <c r="C37" s="445"/>
      <c r="D37" s="444">
        <v>11.2</v>
      </c>
      <c r="E37" s="444">
        <v>14</v>
      </c>
      <c r="F37" s="443">
        <v>16</v>
      </c>
      <c r="G37" s="54"/>
      <c r="H37" s="54"/>
      <c r="I37" s="54"/>
    </row>
    <row r="38" spans="1:9" ht="13.5" thickBot="1" x14ac:dyDescent="0.25">
      <c r="A38" s="62" t="s">
        <v>1011</v>
      </c>
      <c r="B38" s="77" t="s">
        <v>999</v>
      </c>
      <c r="C38" s="432"/>
      <c r="D38" s="76">
        <f>'Интерактивный прайс-лист'!$F$26*VLOOKUP(D35,last!$B$1:$C$2082,2,0)</f>
        <v>4151</v>
      </c>
      <c r="E38" s="76">
        <f>'Интерактивный прайс-лист'!$F$26*VLOOKUP(E35,last!$B$1:$C$2082,2,0)</f>
        <v>4702</v>
      </c>
      <c r="F38" s="75">
        <f>'Интерактивный прайс-лист'!$F$26*VLOOKUP(F35,last!$B$1:$C$2082,2,0)</f>
        <v>5430</v>
      </c>
      <c r="G38" s="54"/>
      <c r="H38" s="54"/>
      <c r="I38" s="54"/>
    </row>
    <row r="39" spans="1:9" x14ac:dyDescent="0.2">
      <c r="A39" s="54"/>
      <c r="B39" s="55"/>
      <c r="C39" s="184"/>
      <c r="D39" s="55"/>
      <c r="E39" s="55"/>
      <c r="F39" s="55"/>
      <c r="G39" s="54"/>
      <c r="H39" s="54"/>
      <c r="I39" s="54"/>
    </row>
    <row r="40" spans="1:9" x14ac:dyDescent="0.2">
      <c r="A40" s="54"/>
      <c r="B40" s="55"/>
      <c r="C40" s="184"/>
      <c r="D40" s="55"/>
      <c r="E40" s="55"/>
      <c r="F40" s="55"/>
      <c r="G40" s="54"/>
      <c r="H40" s="54"/>
      <c r="I40" s="54"/>
    </row>
    <row r="41" spans="1:9" s="95" customFormat="1" ht="13.5" thickBot="1" x14ac:dyDescent="0.25">
      <c r="A41" s="97" t="s">
        <v>1020</v>
      </c>
      <c r="B41" s="97" t="s">
        <v>1023</v>
      </c>
      <c r="C41" s="431"/>
      <c r="D41" s="96"/>
      <c r="E41" s="96"/>
      <c r="F41" s="96"/>
      <c r="G41" s="96"/>
      <c r="H41" s="96"/>
      <c r="I41" s="96"/>
    </row>
    <row r="42" spans="1:9" s="437" customFormat="1" x14ac:dyDescent="0.2">
      <c r="A42" s="442" t="s">
        <v>1018</v>
      </c>
      <c r="B42" s="441"/>
      <c r="C42" s="440" t="s">
        <v>100</v>
      </c>
      <c r="D42" s="439" t="s">
        <v>99</v>
      </c>
      <c r="E42" s="438"/>
      <c r="F42" s="438"/>
      <c r="G42" s="438"/>
      <c r="H42" s="438"/>
      <c r="I42" s="438"/>
    </row>
    <row r="43" spans="1:9" x14ac:dyDescent="0.2">
      <c r="A43" s="325" t="s">
        <v>1017</v>
      </c>
      <c r="B43" s="85" t="s">
        <v>1014</v>
      </c>
      <c r="C43" s="436">
        <v>20</v>
      </c>
      <c r="D43" s="121">
        <v>24.1</v>
      </c>
      <c r="E43" s="54"/>
      <c r="F43" s="54"/>
      <c r="G43" s="54"/>
      <c r="H43" s="54"/>
      <c r="I43" s="54"/>
    </row>
    <row r="44" spans="1:9" x14ac:dyDescent="0.2">
      <c r="A44" s="435" t="s">
        <v>1016</v>
      </c>
      <c r="B44" s="434" t="s">
        <v>1014</v>
      </c>
      <c r="C44" s="433">
        <v>23</v>
      </c>
      <c r="D44" s="118">
        <v>26.4</v>
      </c>
      <c r="E44" s="54"/>
      <c r="F44" s="54"/>
      <c r="G44" s="54"/>
      <c r="H44" s="54"/>
      <c r="I44" s="54"/>
    </row>
    <row r="45" spans="1:9" ht="13.5" thickBot="1" x14ac:dyDescent="0.25">
      <c r="A45" s="62" t="s">
        <v>1011</v>
      </c>
      <c r="B45" s="77" t="s">
        <v>999</v>
      </c>
      <c r="C45" s="432">
        <f>'Интерактивный прайс-лист'!$F$26*VLOOKUP(C42,last!$B$1:$C$2082,2,0)</f>
        <v>8429</v>
      </c>
      <c r="D45" s="75">
        <f>'Интерактивный прайс-лист'!$F$26*VLOOKUP(D42,last!$B$1:$C$2082,2,0)</f>
        <v>9095</v>
      </c>
      <c r="E45" s="54"/>
      <c r="F45" s="54"/>
      <c r="G45" s="54"/>
      <c r="H45" s="54"/>
      <c r="I45" s="54"/>
    </row>
    <row r="46" spans="1:9" x14ac:dyDescent="0.2">
      <c r="A46" s="54"/>
      <c r="B46" s="55"/>
      <c r="C46" s="184"/>
      <c r="D46" s="55"/>
      <c r="E46" s="55"/>
      <c r="F46" s="55"/>
      <c r="G46" s="54"/>
      <c r="H46" s="54"/>
      <c r="I46" s="54"/>
    </row>
    <row r="47" spans="1:9" s="95" customFormat="1" ht="13.5" thickBot="1" x14ac:dyDescent="0.25">
      <c r="A47" s="97" t="s">
        <v>1020</v>
      </c>
      <c r="B47" s="96"/>
      <c r="C47" s="431"/>
      <c r="D47" s="96"/>
      <c r="E47" s="96"/>
      <c r="F47" s="96"/>
      <c r="G47" s="96"/>
      <c r="H47" s="96"/>
      <c r="I47" s="96"/>
    </row>
    <row r="48" spans="1:9" x14ac:dyDescent="0.2">
      <c r="A48" s="430" t="s">
        <v>1130</v>
      </c>
      <c r="B48" s="1069" t="s">
        <v>1129</v>
      </c>
      <c r="C48" s="1070"/>
      <c r="D48" s="1070"/>
      <c r="E48" s="1070"/>
      <c r="F48" s="1070"/>
      <c r="G48" s="1071"/>
      <c r="H48" s="55"/>
      <c r="I48" s="54"/>
    </row>
    <row r="49" spans="1:9" ht="13.5" thickBot="1" x14ac:dyDescent="0.25">
      <c r="A49" s="429"/>
      <c r="B49" s="102" t="s">
        <v>1128</v>
      </c>
      <c r="C49" s="189" t="s">
        <v>1127</v>
      </c>
      <c r="D49" s="1072" t="s">
        <v>1126</v>
      </c>
      <c r="E49" s="1072"/>
      <c r="F49" s="1073" t="s">
        <v>1125</v>
      </c>
      <c r="G49" s="1074"/>
      <c r="H49" s="55"/>
      <c r="I49" s="54"/>
    </row>
    <row r="50" spans="1:9" ht="13.5" thickBot="1" x14ac:dyDescent="0.25">
      <c r="A50" s="1075" t="s">
        <v>1124</v>
      </c>
      <c r="B50" s="1076"/>
      <c r="C50" s="1076"/>
      <c r="D50" s="1076"/>
      <c r="E50" s="1076"/>
      <c r="F50" s="1076"/>
      <c r="G50" s="1076"/>
      <c r="H50" s="55"/>
      <c r="I50" s="54"/>
    </row>
    <row r="51" spans="1:9" x14ac:dyDescent="0.2">
      <c r="A51" s="1077" t="s">
        <v>1123</v>
      </c>
      <c r="B51" s="1078">
        <f>'Интерактивный прайс-лист'!$F$26*VLOOKUP(A51,last!$B$1:$C$1698,2,0)</f>
        <v>2262</v>
      </c>
      <c r="C51" s="428"/>
      <c r="D51" s="427"/>
      <c r="E51" s="426"/>
      <c r="F51" s="425" t="s">
        <v>952</v>
      </c>
      <c r="G51" s="424">
        <f>'Интерактивный прайс-лист'!$F$26*VLOOKUP(F51,last!$B$1:$C$1698,2,0)</f>
        <v>305</v>
      </c>
      <c r="H51" s="55"/>
      <c r="I51" s="54"/>
    </row>
    <row r="52" spans="1:9" x14ac:dyDescent="0.2">
      <c r="A52" s="1058"/>
      <c r="B52" s="1060"/>
      <c r="C52" s="421"/>
      <c r="D52" s="418"/>
      <c r="E52" s="417"/>
      <c r="F52" s="378" t="s">
        <v>1112</v>
      </c>
      <c r="G52" s="420"/>
      <c r="H52" s="55"/>
      <c r="I52" s="54"/>
    </row>
    <row r="53" spans="1:9" x14ac:dyDescent="0.2">
      <c r="A53" s="1058"/>
      <c r="B53" s="1060"/>
      <c r="C53" s="421"/>
      <c r="D53" s="418"/>
      <c r="E53" s="417"/>
      <c r="F53" s="416" t="s">
        <v>48</v>
      </c>
      <c r="G53" s="420">
        <f>'Интерактивный прайс-лист'!$F$26*VLOOKUP(F53,last!$B$1:$C$1698,2,0)</f>
        <v>362</v>
      </c>
      <c r="H53" s="55"/>
      <c r="I53" s="54"/>
    </row>
    <row r="54" spans="1:9" x14ac:dyDescent="0.2">
      <c r="A54" s="1059"/>
      <c r="B54" s="1061"/>
      <c r="C54" s="421"/>
      <c r="D54" s="418"/>
      <c r="E54" s="417"/>
      <c r="F54" s="398" t="s">
        <v>1111</v>
      </c>
      <c r="G54" s="422"/>
      <c r="H54" s="55"/>
      <c r="I54" s="54"/>
    </row>
    <row r="55" spans="1:9" x14ac:dyDescent="0.2">
      <c r="A55" s="1058" t="s">
        <v>1122</v>
      </c>
      <c r="B55" s="1063">
        <f>'Интерактивный прайс-лист'!$F$26*VLOOKUP(A55,last!$B$1:$C$1698,2,0)</f>
        <v>2490</v>
      </c>
      <c r="C55" s="423"/>
      <c r="D55" s="418" t="s">
        <v>965</v>
      </c>
      <c r="E55" s="417">
        <f>'Интерактивный прайс-лист'!$F$26*VLOOKUP(D55,last!$B$1:$C$1698,2,0)</f>
        <v>96</v>
      </c>
      <c r="F55" s="416" t="s">
        <v>49</v>
      </c>
      <c r="G55" s="420">
        <f>'Интерактивный прайс-лист'!$F$26*VLOOKUP(F55,last!$B$1:$C$1698,2,0)</f>
        <v>362</v>
      </c>
      <c r="H55" s="55"/>
      <c r="I55" s="54"/>
    </row>
    <row r="56" spans="1:9" x14ac:dyDescent="0.2">
      <c r="A56" s="1058"/>
      <c r="B56" s="1060"/>
      <c r="C56" s="421"/>
      <c r="D56" s="418"/>
      <c r="E56" s="417"/>
      <c r="F56" s="378" t="s">
        <v>1112</v>
      </c>
      <c r="G56" s="420"/>
      <c r="H56" s="55"/>
      <c r="I56" s="54"/>
    </row>
    <row r="57" spans="1:9" x14ac:dyDescent="0.2">
      <c r="A57" s="1058"/>
      <c r="B57" s="1060"/>
      <c r="C57" s="419"/>
      <c r="D57" s="418"/>
      <c r="E57" s="417"/>
      <c r="F57" s="416" t="s">
        <v>955</v>
      </c>
      <c r="G57" s="420">
        <f>'Интерактивный прайс-лист'!$F$26*VLOOKUP(F57,last!$B$1:$C$1698,2,0)</f>
        <v>369</v>
      </c>
      <c r="H57" s="55"/>
      <c r="I57" s="54"/>
    </row>
    <row r="58" spans="1:9" x14ac:dyDescent="0.2">
      <c r="A58" s="1059"/>
      <c r="B58" s="1061"/>
      <c r="C58" s="423"/>
      <c r="D58" s="418"/>
      <c r="E58" s="417"/>
      <c r="F58" s="398" t="s">
        <v>1111</v>
      </c>
      <c r="G58" s="422"/>
      <c r="H58" s="55"/>
      <c r="I58" s="54"/>
    </row>
    <row r="59" spans="1:9" x14ac:dyDescent="0.2">
      <c r="A59" s="1058" t="s">
        <v>1121</v>
      </c>
      <c r="B59" s="1060">
        <f>'Интерактивный прайс-лист'!$F$26*VLOOKUP(A59,last!$B$1:$C$1698,2,0)</f>
        <v>2443</v>
      </c>
      <c r="C59" s="421"/>
      <c r="D59" s="418" t="s">
        <v>964</v>
      </c>
      <c r="E59" s="417">
        <f>'Интерактивный прайс-лист'!$F$26*VLOOKUP(D59,last!$B$1:$C$1698,2,0)</f>
        <v>272</v>
      </c>
      <c r="F59" s="416"/>
      <c r="G59" s="420"/>
      <c r="H59" s="55"/>
      <c r="I59" s="54"/>
    </row>
    <row r="60" spans="1:9" x14ac:dyDescent="0.2">
      <c r="A60" s="1059"/>
      <c r="B60" s="1061"/>
      <c r="C60" s="421"/>
      <c r="D60" s="418"/>
      <c r="E60" s="417"/>
      <c r="F60" s="369" t="s">
        <v>950</v>
      </c>
      <c r="G60" s="420">
        <f>'Интерактивный прайс-лист'!$F$26*VLOOKUP(F60,last!$B$1:$C$1698,2,0)</f>
        <v>282</v>
      </c>
      <c r="H60" s="55"/>
      <c r="I60" s="54"/>
    </row>
    <row r="61" spans="1:9" x14ac:dyDescent="0.2">
      <c r="A61" s="1058" t="s">
        <v>1120</v>
      </c>
      <c r="B61" s="1063">
        <f>'Интерактивный прайс-лист'!$F$26*VLOOKUP(A61,last!$B$1:$C$1698,2,0)</f>
        <v>2693</v>
      </c>
      <c r="C61" s="419"/>
      <c r="D61" s="418"/>
      <c r="E61" s="417"/>
      <c r="F61" s="416"/>
      <c r="G61" s="368"/>
      <c r="H61" s="55"/>
      <c r="I61" s="54"/>
    </row>
    <row r="62" spans="1:9" ht="13.5" thickBot="1" x14ac:dyDescent="0.25">
      <c r="A62" s="1062"/>
      <c r="B62" s="1064"/>
      <c r="C62" s="415"/>
      <c r="D62" s="414"/>
      <c r="E62" s="413"/>
      <c r="F62" s="412"/>
      <c r="G62" s="411"/>
      <c r="H62" s="55"/>
      <c r="I62" s="54"/>
    </row>
    <row r="63" spans="1:9" ht="13.5" customHeight="1" thickBot="1" x14ac:dyDescent="0.25">
      <c r="A63" s="1065" t="s">
        <v>1119</v>
      </c>
      <c r="B63" s="1066"/>
      <c r="C63" s="1066"/>
      <c r="D63" s="1066"/>
      <c r="E63" s="1066"/>
      <c r="F63" s="1066"/>
      <c r="G63" s="1066"/>
      <c r="H63" s="55"/>
      <c r="I63" s="54"/>
    </row>
    <row r="64" spans="1:9" x14ac:dyDescent="0.2">
      <c r="A64" s="410" t="s">
        <v>714</v>
      </c>
      <c r="B64" s="374">
        <f>'Интерактивный прайс-лист'!$F$26*VLOOKUP(A64,last!$B$1:$C$1698,2,0)</f>
        <v>990</v>
      </c>
      <c r="C64" s="409"/>
      <c r="D64" s="385"/>
      <c r="E64" s="408"/>
      <c r="F64" s="383"/>
      <c r="G64" s="382"/>
      <c r="H64" s="55" t="s">
        <v>994</v>
      </c>
      <c r="I64" s="54"/>
    </row>
    <row r="65" spans="1:9" x14ac:dyDescent="0.2">
      <c r="A65" s="406" t="s">
        <v>1694</v>
      </c>
      <c r="B65" s="79">
        <f>'Интерактивный прайс-лист'!$F$26*VLOOKUP(A65,last!$B$1:$C$1698,2,0)</f>
        <v>1107</v>
      </c>
      <c r="C65" s="405"/>
      <c r="D65" s="380" t="s">
        <v>965</v>
      </c>
      <c r="E65" s="404">
        <f>'Интерактивный прайс-лист'!$F$26*VLOOKUP(D65,last!$B$1:$C$1698,2,0)</f>
        <v>96</v>
      </c>
      <c r="F65" s="380" t="s">
        <v>956</v>
      </c>
      <c r="G65" s="407">
        <f>'Интерактивный прайс-лист'!$F$26*VLOOKUP(F65,last!$B$1:$C$1698,2,0)</f>
        <v>260</v>
      </c>
      <c r="H65" s="55"/>
      <c r="I65" s="54"/>
    </row>
    <row r="66" spans="1:9" ht="13.5" thickBot="1" x14ac:dyDescent="0.25">
      <c r="A66" s="406" t="s">
        <v>712</v>
      </c>
      <c r="B66" s="79">
        <f>'Интерактивный прайс-лист'!$F$26*VLOOKUP(A66,last!$B$1:$C$1698,2,0)</f>
        <v>1223</v>
      </c>
      <c r="C66" s="405"/>
      <c r="D66" s="381" t="s">
        <v>964</v>
      </c>
      <c r="E66" s="404">
        <f>'Интерактивный прайс-лист'!$F$26*VLOOKUP(D66,last!$B$1:$C$1698,2,0)</f>
        <v>272</v>
      </c>
      <c r="F66" s="381"/>
      <c r="G66" s="407"/>
      <c r="H66" s="55"/>
      <c r="I66" s="54"/>
    </row>
    <row r="67" spans="1:9" x14ac:dyDescent="0.2">
      <c r="A67" s="410" t="s">
        <v>742</v>
      </c>
      <c r="B67" s="374">
        <f>'Интерактивный прайс-лист'!$F$26*VLOOKUP(A67,last!$B$1:$C$1698,2,0)</f>
        <v>1719</v>
      </c>
      <c r="C67" s="409"/>
      <c r="D67" s="385"/>
      <c r="E67" s="408"/>
      <c r="F67" s="383"/>
      <c r="G67" s="382"/>
      <c r="H67" s="55" t="s">
        <v>994</v>
      </c>
      <c r="I67" s="54"/>
    </row>
    <row r="68" spans="1:9" x14ac:dyDescent="0.2">
      <c r="A68" s="406" t="s">
        <v>741</v>
      </c>
      <c r="B68" s="79">
        <f>'Интерактивный прайс-лист'!$F$26*VLOOKUP(A68,last!$B$1:$C$1698,2,0)</f>
        <v>1851</v>
      </c>
      <c r="C68" s="405"/>
      <c r="D68" s="380" t="s">
        <v>965</v>
      </c>
      <c r="E68" s="404">
        <f>'Интерактивный прайс-лист'!$F$26*VLOOKUP(D68,last!$B$1:$C$1698,2,0)</f>
        <v>96</v>
      </c>
      <c r="F68" s="380" t="s">
        <v>956</v>
      </c>
      <c r="G68" s="407">
        <f>'Интерактивный прайс-лист'!$F$26*VLOOKUP(F68,last!$B$1:$C$1698,2,0)</f>
        <v>260</v>
      </c>
      <c r="H68" s="55"/>
      <c r="I68" s="54"/>
    </row>
    <row r="69" spans="1:9" x14ac:dyDescent="0.2">
      <c r="A69" s="406" t="s">
        <v>740</v>
      </c>
      <c r="B69" s="79">
        <f>'Интерактивный прайс-лист'!$F$26*VLOOKUP(A69,last!$B$1:$C$1698,2,0)</f>
        <v>1882</v>
      </c>
      <c r="C69" s="405"/>
      <c r="D69" s="381"/>
      <c r="E69" s="404"/>
      <c r="F69" s="378" t="s">
        <v>1112</v>
      </c>
      <c r="G69" s="407"/>
      <c r="H69" s="55"/>
      <c r="I69" s="54"/>
    </row>
    <row r="70" spans="1:9" x14ac:dyDescent="0.2">
      <c r="A70" s="406" t="s">
        <v>739</v>
      </c>
      <c r="B70" s="79">
        <f>'Интерактивный прайс-лист'!$F$26*VLOOKUP(A70,last!$B$1:$C$1698,2,0)</f>
        <v>2465</v>
      </c>
      <c r="C70" s="405"/>
      <c r="D70" s="380"/>
      <c r="E70" s="404"/>
      <c r="F70" s="380"/>
      <c r="G70" s="407"/>
      <c r="H70" s="55"/>
      <c r="I70" s="54"/>
    </row>
    <row r="71" spans="1:9" x14ac:dyDescent="0.2">
      <c r="A71" s="406" t="s">
        <v>745</v>
      </c>
      <c r="B71" s="79">
        <f>'Интерактивный прайс-лист'!$F$26*VLOOKUP(A71,last!$B$1:$C$1698,2,0)</f>
        <v>2807</v>
      </c>
      <c r="C71" s="405"/>
      <c r="D71" s="380" t="s">
        <v>964</v>
      </c>
      <c r="E71" s="404">
        <f>'Интерактивный прайс-лист'!$F$26*VLOOKUP(D71,last!$B$1:$C$1698,2,0)</f>
        <v>272</v>
      </c>
      <c r="F71" s="380" t="s">
        <v>47</v>
      </c>
      <c r="G71" s="407">
        <f>'Интерактивный прайс-лист'!$F$26*VLOOKUP(F71,last!$B$1:$C$1698,2,0)</f>
        <v>255</v>
      </c>
      <c r="H71" s="55"/>
      <c r="I71" s="54"/>
    </row>
    <row r="72" spans="1:9" x14ac:dyDescent="0.2">
      <c r="A72" s="406" t="s">
        <v>744</v>
      </c>
      <c r="B72" s="79">
        <f>'Интерактивный прайс-лист'!$F$26*VLOOKUP(A72,last!$B$1:$C$1698,2,0)</f>
        <v>3096</v>
      </c>
      <c r="C72" s="405"/>
      <c r="D72" s="381"/>
      <c r="E72" s="404"/>
      <c r="F72" s="378" t="s">
        <v>1111</v>
      </c>
      <c r="G72" s="387"/>
      <c r="H72" s="55"/>
      <c r="I72" s="54"/>
    </row>
    <row r="73" spans="1:9" ht="13.5" thickBot="1" x14ac:dyDescent="0.25">
      <c r="A73" s="403" t="s">
        <v>718</v>
      </c>
      <c r="B73" s="76">
        <f>'Интерактивный прайс-лист'!$F$26*VLOOKUP(A73,last!$B$1:$C$1698,2,0)</f>
        <v>2567</v>
      </c>
      <c r="C73" s="358"/>
      <c r="D73" s="402"/>
      <c r="E73" s="401"/>
      <c r="F73" s="365"/>
      <c r="G73" s="364"/>
      <c r="H73" s="55"/>
      <c r="I73" s="54"/>
    </row>
    <row r="74" spans="1:9" ht="13.5" thickBot="1" x14ac:dyDescent="0.25">
      <c r="A74" s="1067" t="s">
        <v>1118</v>
      </c>
      <c r="B74" s="1068"/>
      <c r="C74" s="1068"/>
      <c r="D74" s="1068"/>
      <c r="E74" s="1068"/>
      <c r="F74" s="1068"/>
      <c r="G74" s="1068"/>
      <c r="H74" s="55"/>
      <c r="I74" s="54"/>
    </row>
    <row r="75" spans="1:9" x14ac:dyDescent="0.2">
      <c r="A75" s="394" t="s">
        <v>710</v>
      </c>
      <c r="B75" s="374">
        <f>'Интерактивный прайс-лист'!$F$26*VLOOKUP(A75,last!$B$1:$C$1698,2,0)</f>
        <v>1310</v>
      </c>
      <c r="C75" s="1057">
        <f>B75+B76</f>
        <v>1833</v>
      </c>
      <c r="D75" s="385"/>
      <c r="E75" s="384"/>
      <c r="F75" s="383"/>
      <c r="G75" s="382"/>
      <c r="H75" s="55"/>
      <c r="I75" s="54"/>
    </row>
    <row r="76" spans="1:9" x14ac:dyDescent="0.2">
      <c r="A76" s="324" t="s">
        <v>46</v>
      </c>
      <c r="B76" s="79">
        <f>'Интерактивный прайс-лист'!$F$26*VLOOKUP(A76,last!$B$1:$C$1698,2,0)</f>
        <v>523</v>
      </c>
      <c r="C76" s="1055"/>
      <c r="D76" s="381" t="s">
        <v>965</v>
      </c>
      <c r="E76" s="417">
        <f>'Интерактивный прайс-лист'!$F$26*VLOOKUP(D76,last!$B$1:$C$1698,2,0)</f>
        <v>96</v>
      </c>
      <c r="F76" s="380"/>
      <c r="G76" s="368"/>
      <c r="H76" s="55"/>
      <c r="I76" s="54"/>
    </row>
    <row r="77" spans="1:9" x14ac:dyDescent="0.2">
      <c r="A77" s="389" t="s">
        <v>709</v>
      </c>
      <c r="B77" s="79">
        <f>'Интерактивный прайс-лист'!$F$26*VLOOKUP(A77,last!$B$1:$C$1698,2,0)</f>
        <v>1376</v>
      </c>
      <c r="C77" s="1056">
        <f>B77+B78</f>
        <v>1899</v>
      </c>
      <c r="D77" s="380"/>
      <c r="E77" s="379"/>
      <c r="F77" s="380" t="s">
        <v>44</v>
      </c>
      <c r="G77" s="368">
        <f>'Интерактивный прайс-лист'!$F$26*VLOOKUP(F77,last!$B$1:$C$1698,2,0)</f>
        <v>210</v>
      </c>
      <c r="H77" s="55"/>
      <c r="I77" s="54"/>
    </row>
    <row r="78" spans="1:9" x14ac:dyDescent="0.2">
      <c r="A78" s="728" t="s">
        <v>46</v>
      </c>
      <c r="B78" s="79">
        <f>'Интерактивный прайс-лист'!$F$26*VLOOKUP(A78,last!$B$1:$C$1698,2,0)</f>
        <v>523</v>
      </c>
      <c r="C78" s="1055"/>
      <c r="D78" s="381" t="s">
        <v>964</v>
      </c>
      <c r="E78" s="417">
        <f>'Интерактивный прайс-лист'!$F$26*VLOOKUP(D78,last!$B$1:$C$1698,2,0)</f>
        <v>272</v>
      </c>
      <c r="F78" s="750" t="s">
        <v>1112</v>
      </c>
      <c r="G78" s="368"/>
      <c r="H78" s="55"/>
      <c r="I78" s="54"/>
    </row>
    <row r="79" spans="1:9" x14ac:dyDescent="0.2">
      <c r="A79" s="735" t="s">
        <v>708</v>
      </c>
      <c r="B79" s="79">
        <f>'Интерактивный прайс-лист'!$F$26*VLOOKUP(A79,last!$B$1:$C$1698,2,0)</f>
        <v>1454</v>
      </c>
      <c r="C79" s="1056">
        <f>B79+B80</f>
        <v>1977</v>
      </c>
      <c r="D79" s="380"/>
      <c r="E79" s="379"/>
      <c r="F79" s="750"/>
      <c r="G79" s="368"/>
      <c r="H79" s="55"/>
      <c r="I79" s="54"/>
    </row>
    <row r="80" spans="1:9" x14ac:dyDescent="0.2">
      <c r="A80" s="728" t="s">
        <v>46</v>
      </c>
      <c r="B80" s="79">
        <f>'Интерактивный прайс-лист'!$F$26*VLOOKUP(A80,last!$B$1:$C$1698,2,0)</f>
        <v>523</v>
      </c>
      <c r="C80" s="1055"/>
      <c r="D80" s="400"/>
      <c r="E80" s="399"/>
      <c r="F80" s="398"/>
      <c r="G80" s="397"/>
      <c r="H80" s="55"/>
      <c r="I80" s="54"/>
    </row>
    <row r="81" spans="1:9" x14ac:dyDescent="0.2">
      <c r="A81" s="733" t="s">
        <v>710</v>
      </c>
      <c r="B81" s="395">
        <f>'Интерактивный прайс-лист'!$F$26*VLOOKUP(A81,last!$B$1:$C$1698,2,0)</f>
        <v>1310</v>
      </c>
      <c r="C81" s="1054">
        <f>B81+B82</f>
        <v>1870</v>
      </c>
      <c r="D81" s="380"/>
      <c r="E81" s="379"/>
      <c r="F81" s="750"/>
      <c r="G81" s="387"/>
      <c r="H81" s="55"/>
      <c r="I81" s="54"/>
    </row>
    <row r="82" spans="1:9" x14ac:dyDescent="0.2">
      <c r="A82" s="728" t="s">
        <v>45</v>
      </c>
      <c r="B82" s="79">
        <f>'Интерактивный прайс-лист'!$F$26*VLOOKUP(A82,last!$B$1:$C$1698,2,0)</f>
        <v>560</v>
      </c>
      <c r="C82" s="1055"/>
      <c r="D82" s="381" t="s">
        <v>965</v>
      </c>
      <c r="E82" s="417">
        <f>'Интерактивный прайс-лист'!$F$26*VLOOKUP(D82,last!$B$1:$C$1698,2,0)</f>
        <v>96</v>
      </c>
      <c r="F82" s="380"/>
      <c r="G82" s="368"/>
      <c r="H82" s="55"/>
      <c r="I82" s="54"/>
    </row>
    <row r="83" spans="1:9" x14ac:dyDescent="0.2">
      <c r="A83" s="735" t="s">
        <v>709</v>
      </c>
      <c r="B83" s="79">
        <f>'Интерактивный прайс-лист'!$F$26*VLOOKUP(A83,last!$B$1:$C$1698,2,0)</f>
        <v>1376</v>
      </c>
      <c r="C83" s="1056">
        <f>B83+B84</f>
        <v>1936</v>
      </c>
      <c r="D83" s="380"/>
      <c r="E83" s="379"/>
      <c r="F83" s="380" t="s">
        <v>43</v>
      </c>
      <c r="G83" s="368">
        <f>'Интерактивный прайс-лист'!$F$26*VLOOKUP(F83,last!$B$1:$C$1698,2,0)</f>
        <v>224</v>
      </c>
      <c r="H83" s="55"/>
      <c r="I83" s="54"/>
    </row>
    <row r="84" spans="1:9" x14ac:dyDescent="0.2">
      <c r="A84" s="728" t="s">
        <v>45</v>
      </c>
      <c r="B84" s="79">
        <f>'Интерактивный прайс-лист'!$F$26*VLOOKUP(A84,last!$B$1:$C$1698,2,0)</f>
        <v>560</v>
      </c>
      <c r="C84" s="1055"/>
      <c r="D84" s="381" t="s">
        <v>964</v>
      </c>
      <c r="E84" s="417">
        <f>'Интерактивный прайс-лист'!$F$26*VLOOKUP(D84,last!$B$1:$C$1698,2,0)</f>
        <v>272</v>
      </c>
      <c r="F84" s="750" t="s">
        <v>1112</v>
      </c>
      <c r="G84" s="368"/>
      <c r="H84" s="55"/>
      <c r="I84" s="54"/>
    </row>
    <row r="85" spans="1:9" x14ac:dyDescent="0.2">
      <c r="A85" s="735" t="s">
        <v>708</v>
      </c>
      <c r="B85" s="79">
        <f>'Интерактивный прайс-лист'!$F$26*VLOOKUP(A85,last!$B$1:$C$1698,2,0)</f>
        <v>1454</v>
      </c>
      <c r="C85" s="1056">
        <f>B85+B86</f>
        <v>2014</v>
      </c>
      <c r="D85" s="380"/>
      <c r="E85" s="379"/>
      <c r="F85" s="750"/>
      <c r="G85" s="368"/>
      <c r="H85" s="55"/>
      <c r="I85" s="54"/>
    </row>
    <row r="86" spans="1:9" x14ac:dyDescent="0.2">
      <c r="A86" s="728" t="s">
        <v>45</v>
      </c>
      <c r="B86" s="79">
        <f>'Интерактивный прайс-лист'!$F$26*VLOOKUP(A86,last!$B$1:$C$1698,2,0)</f>
        <v>560</v>
      </c>
      <c r="C86" s="1055"/>
      <c r="D86" s="400"/>
      <c r="E86" s="399"/>
      <c r="F86" s="398"/>
      <c r="G86" s="397"/>
      <c r="H86" s="55"/>
      <c r="I86" s="54"/>
    </row>
    <row r="87" spans="1:9" x14ac:dyDescent="0.2">
      <c r="A87" s="396" t="s">
        <v>710</v>
      </c>
      <c r="B87" s="395">
        <f>'Интерактивный прайс-лист'!$F$26*VLOOKUP(A87,last!$B$1:$C$1698,2,0)</f>
        <v>1310</v>
      </c>
      <c r="C87" s="1054">
        <f>B87+B88</f>
        <v>1833</v>
      </c>
      <c r="D87" s="380"/>
      <c r="E87" s="379"/>
      <c r="F87" s="378"/>
      <c r="G87" s="387"/>
      <c r="H87" s="55"/>
      <c r="I87" s="54"/>
    </row>
    <row r="88" spans="1:9" x14ac:dyDescent="0.2">
      <c r="A88" s="324" t="s">
        <v>1693</v>
      </c>
      <c r="B88" s="79">
        <f>'Интерактивный прайс-лист'!$F$26*VLOOKUP(A88,last!$B$1:$C$1698,2,0)</f>
        <v>523</v>
      </c>
      <c r="C88" s="1055"/>
      <c r="D88" s="381" t="s">
        <v>965</v>
      </c>
      <c r="E88" s="417">
        <f>'Интерактивный прайс-лист'!$F$26*VLOOKUP(D88,last!$B$1:$C$1698,2,0)</f>
        <v>96</v>
      </c>
      <c r="F88" s="380" t="s">
        <v>1506</v>
      </c>
      <c r="G88" s="368">
        <f>'Интерактивный прайс-лист'!$F$26*VLOOKUP(F88,last!$B$1:$C$1698,2,0)</f>
        <v>232</v>
      </c>
      <c r="H88" s="55"/>
      <c r="I88" s="54"/>
    </row>
    <row r="89" spans="1:9" x14ac:dyDescent="0.2">
      <c r="A89" s="389" t="s">
        <v>709</v>
      </c>
      <c r="B89" s="79">
        <f>'Интерактивный прайс-лист'!$F$26*VLOOKUP(A89,last!$B$1:$C$1698,2,0)</f>
        <v>1376</v>
      </c>
      <c r="C89" s="1056">
        <f>B89+B90</f>
        <v>1899</v>
      </c>
      <c r="D89" s="380"/>
      <c r="E89" s="379"/>
      <c r="F89" s="378" t="s">
        <v>1112</v>
      </c>
      <c r="G89" s="368"/>
      <c r="H89" s="55"/>
      <c r="I89" s="54"/>
    </row>
    <row r="90" spans="1:9" x14ac:dyDescent="0.2">
      <c r="A90" s="324" t="s">
        <v>1693</v>
      </c>
      <c r="B90" s="79">
        <f>'Интерактивный прайс-лист'!$F$26*VLOOKUP(A90,last!$B$1:$C$1698,2,0)</f>
        <v>523</v>
      </c>
      <c r="C90" s="1055"/>
      <c r="D90" s="381" t="s">
        <v>964</v>
      </c>
      <c r="E90" s="417">
        <f>'Интерактивный прайс-лист'!$F$26*VLOOKUP(D90,last!$B$1:$C$1698,2,0)</f>
        <v>272</v>
      </c>
      <c r="F90" s="380"/>
      <c r="G90" s="368"/>
      <c r="H90" s="55"/>
      <c r="I90" s="54"/>
    </row>
    <row r="91" spans="1:9" x14ac:dyDescent="0.2">
      <c r="A91" s="389" t="s">
        <v>708</v>
      </c>
      <c r="B91" s="79">
        <f>'Интерактивный прайс-лист'!$F$26*VLOOKUP(A91,last!$B$1:$C$1698,2,0)</f>
        <v>1454</v>
      </c>
      <c r="C91" s="1056">
        <f>B91+B92</f>
        <v>1977</v>
      </c>
      <c r="D91" s="380"/>
      <c r="E91" s="379"/>
      <c r="F91" s="378"/>
      <c r="G91" s="368"/>
      <c r="H91" s="55"/>
      <c r="I91" s="54"/>
    </row>
    <row r="92" spans="1:9" ht="13.5" thickBot="1" x14ac:dyDescent="0.25">
      <c r="A92" s="62" t="s">
        <v>1693</v>
      </c>
      <c r="B92" s="76">
        <f>'Интерактивный прайс-лист'!$F$26*VLOOKUP(A92,last!$B$1:$C$1698,2,0)</f>
        <v>523</v>
      </c>
      <c r="C92" s="1081"/>
      <c r="D92" s="377"/>
      <c r="E92" s="376"/>
      <c r="F92" s="365"/>
      <c r="G92" s="364"/>
      <c r="H92" s="55"/>
      <c r="I92" s="54"/>
    </row>
    <row r="93" spans="1:9" ht="13.5" thickBot="1" x14ac:dyDescent="0.25">
      <c r="A93" s="1079" t="s">
        <v>1117</v>
      </c>
      <c r="B93" s="1080"/>
      <c r="C93" s="1080"/>
      <c r="D93" s="1080"/>
      <c r="E93" s="1080"/>
      <c r="F93" s="1080"/>
      <c r="G93" s="1080"/>
      <c r="H93" s="55"/>
      <c r="I93" s="54"/>
    </row>
    <row r="94" spans="1:9" x14ac:dyDescent="0.2">
      <c r="A94" s="394" t="s">
        <v>735</v>
      </c>
      <c r="B94" s="374">
        <f>'Интерактивный прайс-лист'!$F$26*VLOOKUP(A94,last!$B$1:$C$1698,2,0)</f>
        <v>1192</v>
      </c>
      <c r="C94" s="1057">
        <f>B94+B95</f>
        <v>1696</v>
      </c>
      <c r="D94" s="385"/>
      <c r="E94" s="384"/>
      <c r="F94" s="383"/>
      <c r="G94" s="382"/>
      <c r="H94" s="55"/>
      <c r="I94" s="54"/>
    </row>
    <row r="95" spans="1:9" x14ac:dyDescent="0.2">
      <c r="A95" s="324" t="s">
        <v>929</v>
      </c>
      <c r="B95" s="79">
        <f>'Интерактивный прайс-лист'!$F$26*VLOOKUP(A95,last!$B$1:$C$1698,2,0)</f>
        <v>504</v>
      </c>
      <c r="C95" s="1056"/>
      <c r="D95" s="392"/>
      <c r="E95" s="379"/>
      <c r="F95" s="378"/>
      <c r="G95" s="387"/>
      <c r="H95" s="55"/>
      <c r="I95" s="54"/>
    </row>
    <row r="96" spans="1:9" x14ac:dyDescent="0.2">
      <c r="A96" s="389" t="s">
        <v>734</v>
      </c>
      <c r="B96" s="79">
        <f>'Интерактивный прайс-лист'!$F$26*VLOOKUP(A96,last!$B$1:$C$1698,2,0)</f>
        <v>1332</v>
      </c>
      <c r="C96" s="1056">
        <f>B96+B97</f>
        <v>1836</v>
      </c>
      <c r="D96" s="380"/>
      <c r="E96" s="379"/>
      <c r="F96" s="378"/>
      <c r="G96" s="387"/>
      <c r="H96" s="55"/>
      <c r="I96" s="54"/>
    </row>
    <row r="97" spans="1:9" x14ac:dyDescent="0.2">
      <c r="A97" s="324" t="s">
        <v>929</v>
      </c>
      <c r="B97" s="79">
        <f>'Интерактивный прайс-лист'!$F$26*VLOOKUP(A97,last!$B$1:$C$1698,2,0)</f>
        <v>504</v>
      </c>
      <c r="C97" s="1056"/>
      <c r="D97" s="380"/>
      <c r="E97" s="379"/>
      <c r="F97" s="378"/>
      <c r="G97" s="387"/>
      <c r="H97" s="55"/>
      <c r="I97" s="54"/>
    </row>
    <row r="98" spans="1:9" x14ac:dyDescent="0.2">
      <c r="A98" s="389" t="s">
        <v>733</v>
      </c>
      <c r="B98" s="79">
        <f>'Интерактивный прайс-лист'!$F$26*VLOOKUP(A98,last!$B$1:$C$1698,2,0)</f>
        <v>1389</v>
      </c>
      <c r="C98" s="1056">
        <f>B98+B99</f>
        <v>1893</v>
      </c>
      <c r="D98" s="380"/>
      <c r="E98" s="379"/>
      <c r="F98" s="378"/>
      <c r="G98" s="387"/>
      <c r="H98" s="55"/>
      <c r="I98" s="54"/>
    </row>
    <row r="99" spans="1:9" x14ac:dyDescent="0.2">
      <c r="A99" s="324" t="s">
        <v>929</v>
      </c>
      <c r="B99" s="79">
        <f>'Интерактивный прайс-лист'!$F$26*VLOOKUP(A99,last!$B$1:$C$1698,2,0)</f>
        <v>504</v>
      </c>
      <c r="C99" s="1056"/>
      <c r="D99" s="380"/>
      <c r="E99" s="379"/>
      <c r="F99" s="378"/>
      <c r="G99" s="387"/>
      <c r="H99" s="55"/>
      <c r="I99" s="54"/>
    </row>
    <row r="100" spans="1:9" x14ac:dyDescent="0.2">
      <c r="A100" s="389" t="s">
        <v>732</v>
      </c>
      <c r="B100" s="79">
        <f>'Интерактивный прайс-лист'!$F$26*VLOOKUP(A100,last!$B$1:$C$1698,2,0)</f>
        <v>1996</v>
      </c>
      <c r="C100" s="1056">
        <f>B100+B101</f>
        <v>2500</v>
      </c>
      <c r="D100" s="381"/>
      <c r="E100" s="379"/>
      <c r="F100" s="369"/>
      <c r="G100" s="368"/>
      <c r="H100" s="55"/>
      <c r="I100" s="54"/>
    </row>
    <row r="101" spans="1:9" x14ac:dyDescent="0.2">
      <c r="A101" s="324" t="s">
        <v>929</v>
      </c>
      <c r="B101" s="79">
        <f>'Интерактивный прайс-лист'!$F$26*VLOOKUP(A101,last!$B$1:$C$1698,2,0)</f>
        <v>504</v>
      </c>
      <c r="C101" s="1056"/>
      <c r="D101" s="393"/>
      <c r="E101" s="379"/>
      <c r="F101" s="378"/>
      <c r="G101" s="387"/>
      <c r="H101" s="55"/>
      <c r="I101" s="54"/>
    </row>
    <row r="102" spans="1:9" x14ac:dyDescent="0.2">
      <c r="A102" s="389" t="s">
        <v>738</v>
      </c>
      <c r="B102" s="79">
        <f>'Интерактивный прайс-лист'!$F$26*VLOOKUP(A102,last!$B$1:$C$1698,2,0)</f>
        <v>2276</v>
      </c>
      <c r="C102" s="1056">
        <f>B102+B103</f>
        <v>2780</v>
      </c>
      <c r="D102" s="392"/>
      <c r="E102" s="379"/>
      <c r="F102" s="378"/>
      <c r="G102" s="387"/>
      <c r="H102" s="55"/>
      <c r="I102" s="54"/>
    </row>
    <row r="103" spans="1:9" x14ac:dyDescent="0.2">
      <c r="A103" s="324" t="s">
        <v>929</v>
      </c>
      <c r="B103" s="79">
        <f>'Интерактивный прайс-лист'!$F$26*VLOOKUP(A103,last!$B$1:$C$1698,2,0)</f>
        <v>504</v>
      </c>
      <c r="C103" s="1056"/>
      <c r="D103" s="392"/>
      <c r="E103" s="379"/>
      <c r="F103" s="378"/>
      <c r="G103" s="387"/>
      <c r="H103" s="55"/>
      <c r="I103" s="54"/>
    </row>
    <row r="104" spans="1:9" x14ac:dyDescent="0.2">
      <c r="A104" s="389" t="s">
        <v>737</v>
      </c>
      <c r="B104" s="79">
        <f>'Интерактивный прайс-лист'!$F$26*VLOOKUP(A104,last!$B$1:$C$1698,2,0)</f>
        <v>2565</v>
      </c>
      <c r="C104" s="1056">
        <f>B104+B105</f>
        <v>3069</v>
      </c>
      <c r="D104" s="380"/>
      <c r="E104" s="379"/>
      <c r="F104" s="378"/>
      <c r="G104" s="387"/>
      <c r="H104" s="55"/>
      <c r="I104" s="54"/>
    </row>
    <row r="105" spans="1:9" x14ac:dyDescent="0.2">
      <c r="A105" s="324" t="s">
        <v>929</v>
      </c>
      <c r="B105" s="79">
        <f>'Интерактивный прайс-лист'!$F$26*VLOOKUP(A105,last!$B$1:$C$1698,2,0)</f>
        <v>504</v>
      </c>
      <c r="C105" s="1056"/>
      <c r="D105" s="392"/>
      <c r="E105" s="379"/>
      <c r="F105" s="378"/>
      <c r="G105" s="387"/>
      <c r="H105" s="55"/>
      <c r="I105" s="54"/>
    </row>
    <row r="106" spans="1:9" x14ac:dyDescent="0.2">
      <c r="A106" s="389" t="s">
        <v>735</v>
      </c>
      <c r="B106" s="79">
        <f>'Интерактивный прайс-лист'!$F$26*VLOOKUP(A106,last!$B$1:$C$1698,2,0)</f>
        <v>1192</v>
      </c>
      <c r="C106" s="1056">
        <f>B106+B107</f>
        <v>1742</v>
      </c>
      <c r="D106" s="380"/>
      <c r="E106" s="379"/>
      <c r="F106" s="378"/>
      <c r="G106" s="387"/>
      <c r="H106" s="55"/>
      <c r="I106" s="54"/>
    </row>
    <row r="107" spans="1:9" x14ac:dyDescent="0.2">
      <c r="A107" s="324" t="s">
        <v>927</v>
      </c>
      <c r="B107" s="79">
        <f>'Интерактивный прайс-лист'!$F$26*VLOOKUP(A107,last!$B$1:$C$1698,2,0)</f>
        <v>550</v>
      </c>
      <c r="C107" s="1056"/>
      <c r="D107" s="381" t="s">
        <v>965</v>
      </c>
      <c r="E107" s="417">
        <f>'Интерактивный прайс-лист'!$F$26*VLOOKUP(D107,last!$B$1:$C$1698,2,0)</f>
        <v>96</v>
      </c>
      <c r="F107" s="369" t="s">
        <v>946</v>
      </c>
      <c r="G107" s="368">
        <f>'Интерактивный прайс-лист'!$F$26*VLOOKUP(F107,last!$B$1:$C$1698,2,0)</f>
        <v>195</v>
      </c>
      <c r="H107" s="55"/>
      <c r="I107" s="54"/>
    </row>
    <row r="108" spans="1:9" x14ac:dyDescent="0.2">
      <c r="A108" s="389" t="s">
        <v>734</v>
      </c>
      <c r="B108" s="79">
        <f>'Интерактивный прайс-лист'!$F$26*VLOOKUP(A108,last!$B$1:$C$1698,2,0)</f>
        <v>1332</v>
      </c>
      <c r="C108" s="1056">
        <f>B108+B109</f>
        <v>1882</v>
      </c>
      <c r="D108" s="393"/>
      <c r="E108" s="379"/>
      <c r="F108" s="378" t="s">
        <v>1112</v>
      </c>
      <c r="G108" s="387"/>
      <c r="H108" s="55"/>
      <c r="I108" s="54"/>
    </row>
    <row r="109" spans="1:9" x14ac:dyDescent="0.2">
      <c r="A109" s="324" t="s">
        <v>927</v>
      </c>
      <c r="B109" s="79">
        <f>'Интерактивный прайс-лист'!$F$26*VLOOKUP(A109,last!$B$1:$C$1698,2,0)</f>
        <v>550</v>
      </c>
      <c r="C109" s="1056"/>
      <c r="D109" s="380"/>
      <c r="E109" s="379"/>
      <c r="F109" s="378"/>
      <c r="G109" s="387"/>
      <c r="H109" s="55"/>
      <c r="I109" s="54"/>
    </row>
    <row r="110" spans="1:9" x14ac:dyDescent="0.2">
      <c r="A110" s="389" t="s">
        <v>733</v>
      </c>
      <c r="B110" s="79">
        <f>'Интерактивный прайс-лист'!$F$26*VLOOKUP(A110,last!$B$1:$C$1698,2,0)</f>
        <v>1389</v>
      </c>
      <c r="C110" s="1056">
        <f>B110+B111</f>
        <v>1939</v>
      </c>
      <c r="D110" s="380"/>
      <c r="E110" s="379"/>
      <c r="F110" s="378"/>
      <c r="G110" s="387"/>
      <c r="H110" s="55"/>
      <c r="I110" s="54"/>
    </row>
    <row r="111" spans="1:9" x14ac:dyDescent="0.2">
      <c r="A111" s="324" t="s">
        <v>927</v>
      </c>
      <c r="B111" s="79">
        <f>'Интерактивный прайс-лист'!$F$26*VLOOKUP(A111,last!$B$1:$C$1698,2,0)</f>
        <v>550</v>
      </c>
      <c r="C111" s="1056"/>
      <c r="D111" s="390"/>
      <c r="E111" s="379"/>
      <c r="F111" s="378"/>
      <c r="G111" s="387"/>
      <c r="H111" s="55"/>
      <c r="I111" s="54"/>
    </row>
    <row r="112" spans="1:9" x14ac:dyDescent="0.2">
      <c r="A112" s="389" t="s">
        <v>732</v>
      </c>
      <c r="B112" s="79">
        <f>'Интерактивный прайс-лист'!$F$26*VLOOKUP(A112,last!$B$1:$C$1698,2,0)</f>
        <v>1996</v>
      </c>
      <c r="C112" s="1056">
        <f>B112+B113</f>
        <v>2546</v>
      </c>
      <c r="D112" s="392"/>
      <c r="E112" s="379"/>
      <c r="F112" s="378"/>
      <c r="G112" s="387"/>
      <c r="H112" s="55"/>
      <c r="I112" s="54"/>
    </row>
    <row r="113" spans="1:9" x14ac:dyDescent="0.2">
      <c r="A113" s="324" t="s">
        <v>927</v>
      </c>
      <c r="B113" s="79">
        <f>'Интерактивный прайс-лист'!$F$26*VLOOKUP(A113,last!$B$1:$C$1698,2,0)</f>
        <v>550</v>
      </c>
      <c r="C113" s="1056"/>
      <c r="D113" s="388"/>
      <c r="E113" s="379"/>
      <c r="F113" s="378"/>
      <c r="G113" s="387"/>
      <c r="H113" s="55"/>
      <c r="I113" s="54"/>
    </row>
    <row r="114" spans="1:9" x14ac:dyDescent="0.2">
      <c r="A114" s="389" t="s">
        <v>738</v>
      </c>
      <c r="B114" s="79">
        <f>'Интерактивный прайс-лист'!$F$26*VLOOKUP(A114,last!$B$1:$C$1698,2,0)</f>
        <v>2276</v>
      </c>
      <c r="C114" s="1056">
        <f>B114+B115</f>
        <v>2826</v>
      </c>
      <c r="D114" s="380"/>
      <c r="E114" s="379"/>
      <c r="F114" s="378"/>
      <c r="G114" s="387"/>
      <c r="H114" s="55"/>
      <c r="I114" s="54"/>
    </row>
    <row r="115" spans="1:9" x14ac:dyDescent="0.2">
      <c r="A115" s="324" t="s">
        <v>927</v>
      </c>
      <c r="B115" s="79">
        <f>'Интерактивный прайс-лист'!$F$26*VLOOKUP(A115,last!$B$1:$C$1698,2,0)</f>
        <v>550</v>
      </c>
      <c r="C115" s="1056"/>
      <c r="D115" s="380"/>
      <c r="E115" s="379"/>
      <c r="F115" s="378"/>
      <c r="G115" s="387"/>
      <c r="H115" s="55"/>
      <c r="I115" s="54"/>
    </row>
    <row r="116" spans="1:9" x14ac:dyDescent="0.2">
      <c r="A116" s="389" t="s">
        <v>737</v>
      </c>
      <c r="B116" s="79">
        <f>'Интерактивный прайс-лист'!$F$26*VLOOKUP(A116,last!$B$1:$C$1698,2,0)</f>
        <v>2565</v>
      </c>
      <c r="C116" s="1056">
        <f>B116+B117</f>
        <v>3115</v>
      </c>
      <c r="D116" s="388"/>
      <c r="E116" s="379"/>
      <c r="F116" s="378"/>
      <c r="G116" s="387"/>
      <c r="H116" s="55"/>
      <c r="I116" s="54"/>
    </row>
    <row r="117" spans="1:9" x14ac:dyDescent="0.2">
      <c r="A117" s="324" t="s">
        <v>927</v>
      </c>
      <c r="B117" s="79">
        <f>'Интерактивный прайс-лист'!$F$26*VLOOKUP(A117,last!$B$1:$C$1698,2,0)</f>
        <v>550</v>
      </c>
      <c r="C117" s="1056"/>
      <c r="D117" s="388"/>
      <c r="E117" s="379"/>
      <c r="F117" s="378"/>
      <c r="G117" s="387"/>
      <c r="H117" s="55"/>
      <c r="I117" s="54"/>
    </row>
    <row r="118" spans="1:9" x14ac:dyDescent="0.2">
      <c r="A118" s="389" t="s">
        <v>735</v>
      </c>
      <c r="B118" s="79">
        <f>'Интерактивный прайс-лист'!$F$26*VLOOKUP(A118,last!$B$1:$C$1698,2,0)</f>
        <v>1192</v>
      </c>
      <c r="C118" s="1082">
        <f>B118+B119</f>
        <v>2393</v>
      </c>
      <c r="D118" s="380"/>
      <c r="E118" s="379"/>
      <c r="F118" s="378"/>
      <c r="G118" s="387"/>
      <c r="H118" s="55"/>
      <c r="I118" s="54"/>
    </row>
    <row r="119" spans="1:9" x14ac:dyDescent="0.2">
      <c r="A119" s="324" t="s">
        <v>1083</v>
      </c>
      <c r="B119" s="79">
        <f>'Интерактивный прайс-лист'!$F$26*VLOOKUP(A119,last!$B$1:$C$1698,2,0)</f>
        <v>1201</v>
      </c>
      <c r="C119" s="1054"/>
      <c r="D119" s="392"/>
      <c r="E119" s="379"/>
      <c r="F119" s="378"/>
      <c r="G119" s="387"/>
      <c r="H119" s="55"/>
      <c r="I119" s="54"/>
    </row>
    <row r="120" spans="1:9" x14ac:dyDescent="0.2">
      <c r="A120" s="389" t="s">
        <v>734</v>
      </c>
      <c r="B120" s="79">
        <f>'Интерактивный прайс-лист'!$F$26*VLOOKUP(A120,last!$B$1:$C$1698,2,0)</f>
        <v>1332</v>
      </c>
      <c r="C120" s="1082">
        <f>B120+B121</f>
        <v>2533</v>
      </c>
      <c r="D120" s="380"/>
      <c r="E120" s="379"/>
      <c r="F120" s="378"/>
      <c r="G120" s="387"/>
      <c r="H120" s="55"/>
      <c r="I120" s="54"/>
    </row>
    <row r="121" spans="1:9" x14ac:dyDescent="0.2">
      <c r="A121" s="324" t="s">
        <v>1083</v>
      </c>
      <c r="B121" s="79">
        <f>'Интерактивный прайс-лист'!$F$26*VLOOKUP(A121,last!$B$1:$C$1698,2,0)</f>
        <v>1201</v>
      </c>
      <c r="C121" s="1054"/>
      <c r="D121" s="380"/>
      <c r="E121" s="379"/>
      <c r="F121" s="378"/>
      <c r="G121" s="387"/>
      <c r="H121" s="55"/>
      <c r="I121" s="54"/>
    </row>
    <row r="122" spans="1:9" x14ac:dyDescent="0.2">
      <c r="A122" s="389" t="s">
        <v>733</v>
      </c>
      <c r="B122" s="79">
        <f>'Интерактивный прайс-лист'!$F$26*VLOOKUP(A122,last!$B$1:$C$1698,2,0)</f>
        <v>1389</v>
      </c>
      <c r="C122" s="1082">
        <f>B122+B123</f>
        <v>2590</v>
      </c>
      <c r="D122" s="380"/>
      <c r="E122" s="379"/>
      <c r="F122" s="378"/>
      <c r="G122" s="387"/>
      <c r="H122" s="55"/>
      <c r="I122" s="54"/>
    </row>
    <row r="123" spans="1:9" x14ac:dyDescent="0.2">
      <c r="A123" s="324" t="s">
        <v>1083</v>
      </c>
      <c r="B123" s="79">
        <f>'Интерактивный прайс-лист'!$F$26*VLOOKUP(A123,last!$B$1:$C$1698,2,0)</f>
        <v>1201</v>
      </c>
      <c r="C123" s="1054"/>
      <c r="D123" s="380"/>
      <c r="E123" s="379"/>
      <c r="F123" s="378"/>
      <c r="G123" s="387"/>
      <c r="H123" s="55"/>
      <c r="I123" s="54"/>
    </row>
    <row r="124" spans="1:9" x14ac:dyDescent="0.2">
      <c r="A124" s="389" t="s">
        <v>732</v>
      </c>
      <c r="B124" s="79">
        <f>'Интерактивный прайс-лист'!$F$26*VLOOKUP(A124,last!$B$1:$C$1698,2,0)</f>
        <v>1996</v>
      </c>
      <c r="C124" s="1082">
        <f>B124+B125</f>
        <v>3197</v>
      </c>
      <c r="D124" s="392"/>
      <c r="E124" s="379"/>
      <c r="F124" s="378"/>
      <c r="G124" s="387"/>
      <c r="H124" s="55"/>
      <c r="I124" s="54"/>
    </row>
    <row r="125" spans="1:9" x14ac:dyDescent="0.2">
      <c r="A125" s="324" t="s">
        <v>1083</v>
      </c>
      <c r="B125" s="79">
        <f>'Интерактивный прайс-лист'!$F$26*VLOOKUP(A125,last!$B$1:$C$1698,2,0)</f>
        <v>1201</v>
      </c>
      <c r="C125" s="1054"/>
      <c r="D125" s="392"/>
      <c r="E125" s="379"/>
      <c r="F125" s="378"/>
      <c r="G125" s="387"/>
      <c r="H125" s="55"/>
      <c r="I125" s="54"/>
    </row>
    <row r="126" spans="1:9" x14ac:dyDescent="0.2">
      <c r="A126" s="389" t="s">
        <v>738</v>
      </c>
      <c r="B126" s="79">
        <f>'Интерактивный прайс-лист'!$F$26*VLOOKUP(A126,last!$B$1:$C$1698,2,0)</f>
        <v>2276</v>
      </c>
      <c r="C126" s="1082">
        <f>B126+B127</f>
        <v>3477</v>
      </c>
      <c r="D126" s="380"/>
      <c r="E126" s="379"/>
      <c r="F126" s="378"/>
      <c r="G126" s="387"/>
      <c r="H126" s="55"/>
      <c r="I126" s="54"/>
    </row>
    <row r="127" spans="1:9" x14ac:dyDescent="0.2">
      <c r="A127" s="324" t="s">
        <v>1083</v>
      </c>
      <c r="B127" s="79">
        <f>'Интерактивный прайс-лист'!$F$26*VLOOKUP(A127,last!$B$1:$C$1698,2,0)</f>
        <v>1201</v>
      </c>
      <c r="C127" s="1054"/>
      <c r="D127" s="392"/>
      <c r="E127" s="379"/>
      <c r="F127" s="378"/>
      <c r="G127" s="387"/>
      <c r="H127" s="55"/>
      <c r="I127" s="54"/>
    </row>
    <row r="128" spans="1:9" x14ac:dyDescent="0.2">
      <c r="A128" s="389" t="s">
        <v>737</v>
      </c>
      <c r="B128" s="79">
        <f>'Интерактивный прайс-лист'!$F$26*VLOOKUP(A128,last!$B$1:$C$1698,2,0)</f>
        <v>2565</v>
      </c>
      <c r="C128" s="1082">
        <f>B128+B129</f>
        <v>3766</v>
      </c>
      <c r="D128" s="390"/>
      <c r="E128" s="379"/>
      <c r="F128" s="378"/>
      <c r="G128" s="387"/>
      <c r="H128" s="55"/>
      <c r="I128" s="54"/>
    </row>
    <row r="129" spans="1:9" x14ac:dyDescent="0.2">
      <c r="A129" s="324" t="s">
        <v>1083</v>
      </c>
      <c r="B129" s="79">
        <f>'Интерактивный прайс-лист'!$F$26*VLOOKUP(A129,last!$B$1:$C$1698,2,0)</f>
        <v>1201</v>
      </c>
      <c r="C129" s="1054"/>
      <c r="D129" s="392"/>
      <c r="E129" s="379"/>
      <c r="F129" s="378"/>
      <c r="G129" s="387"/>
      <c r="H129" s="55"/>
      <c r="I129" s="54"/>
    </row>
    <row r="130" spans="1:9" x14ac:dyDescent="0.2">
      <c r="A130" s="389" t="s">
        <v>1116</v>
      </c>
      <c r="B130" s="79">
        <f>'Интерактивный прайс-лист'!$F$26*VLOOKUP(A130,last!$B$1:$C$1698,2,0)</f>
        <v>2161</v>
      </c>
      <c r="C130" s="1056">
        <f>B130+B131</f>
        <v>2665</v>
      </c>
      <c r="D130" s="390" t="s">
        <v>964</v>
      </c>
      <c r="E130" s="417">
        <f>'Интерактивный прайс-лист'!$F$26*VLOOKUP(D130,last!$B$1:$C$1698,2,0)</f>
        <v>272</v>
      </c>
      <c r="F130" s="369" t="s">
        <v>946</v>
      </c>
      <c r="G130" s="368">
        <f>'Интерактивный прайс-лист'!$F$26*VLOOKUP(F130,last!$B$1:$C$1698,2,0)</f>
        <v>195</v>
      </c>
      <c r="H130" s="55"/>
      <c r="I130" s="54"/>
    </row>
    <row r="131" spans="1:9" x14ac:dyDescent="0.2">
      <c r="A131" s="324" t="s">
        <v>929</v>
      </c>
      <c r="B131" s="79">
        <f>'Интерактивный прайс-лист'!$F$26*VLOOKUP(A131,last!$B$1:$C$1698,2,0)</f>
        <v>504</v>
      </c>
      <c r="C131" s="1056"/>
      <c r="D131" s="388"/>
      <c r="E131" s="379"/>
      <c r="F131" s="378" t="s">
        <v>1111</v>
      </c>
      <c r="G131" s="387"/>
      <c r="H131" s="55"/>
      <c r="I131" s="54"/>
    </row>
    <row r="132" spans="1:9" x14ac:dyDescent="0.2">
      <c r="A132" s="389" t="s">
        <v>1115</v>
      </c>
      <c r="B132" s="79">
        <f>'Интерактивный прайс-лист'!$F$26*VLOOKUP(A132,last!$B$1:$C$1698,2,0)</f>
        <v>2549</v>
      </c>
      <c r="C132" s="1056">
        <f>B132+B133</f>
        <v>3053</v>
      </c>
      <c r="D132" s="390"/>
      <c r="E132" s="379"/>
      <c r="F132" s="378"/>
      <c r="G132" s="387"/>
      <c r="H132" s="55"/>
      <c r="I132" s="54"/>
    </row>
    <row r="133" spans="1:9" x14ac:dyDescent="0.2">
      <c r="A133" s="324" t="s">
        <v>929</v>
      </c>
      <c r="B133" s="79">
        <f>'Интерактивный прайс-лист'!$F$26*VLOOKUP(A133,last!$B$1:$C$1698,2,0)</f>
        <v>504</v>
      </c>
      <c r="C133" s="1056"/>
      <c r="D133" s="388"/>
      <c r="E133" s="379"/>
      <c r="F133" s="378"/>
      <c r="G133" s="387"/>
      <c r="H133" s="55"/>
      <c r="I133" s="54"/>
    </row>
    <row r="134" spans="1:9" x14ac:dyDescent="0.2">
      <c r="A134" s="389" t="s">
        <v>1114</v>
      </c>
      <c r="B134" s="79">
        <f>'Интерактивный прайс-лист'!$F$26*VLOOKUP(A134,last!$B$1:$C$1698,2,0)</f>
        <v>2606</v>
      </c>
      <c r="C134" s="1056">
        <f>B134+B135</f>
        <v>3110</v>
      </c>
      <c r="D134" s="388"/>
      <c r="E134" s="379"/>
      <c r="F134" s="378"/>
      <c r="G134" s="387"/>
      <c r="H134" s="55"/>
      <c r="I134" s="54"/>
    </row>
    <row r="135" spans="1:9" x14ac:dyDescent="0.2">
      <c r="A135" s="324" t="s">
        <v>929</v>
      </c>
      <c r="B135" s="79">
        <f>'Интерактивный прайс-лист'!$F$26*VLOOKUP(A135,last!$B$1:$C$1698,2,0)</f>
        <v>504</v>
      </c>
      <c r="C135" s="1056"/>
      <c r="D135" s="388"/>
      <c r="E135" s="379"/>
      <c r="F135" s="378"/>
      <c r="G135" s="387"/>
      <c r="H135" s="55"/>
      <c r="I135" s="54"/>
    </row>
    <row r="136" spans="1:9" x14ac:dyDescent="0.2">
      <c r="A136" s="389" t="s">
        <v>1116</v>
      </c>
      <c r="B136" s="79">
        <f>'Интерактивный прайс-лист'!$F$26*VLOOKUP(A136,last!$B$1:$C$1698,2,0)</f>
        <v>2161</v>
      </c>
      <c r="C136" s="1056">
        <f>B136+B137</f>
        <v>2711</v>
      </c>
      <c r="D136" s="380"/>
      <c r="E136" s="379"/>
      <c r="F136" s="378"/>
      <c r="G136" s="387"/>
      <c r="H136" s="55"/>
      <c r="I136" s="54"/>
    </row>
    <row r="137" spans="1:9" x14ac:dyDescent="0.2">
      <c r="A137" s="324" t="s">
        <v>927</v>
      </c>
      <c r="B137" s="79">
        <f>'Интерактивный прайс-лист'!$F$26*VLOOKUP(A137,last!$B$1:$C$1698,2,0)</f>
        <v>550</v>
      </c>
      <c r="C137" s="1056"/>
      <c r="D137" s="392"/>
      <c r="E137" s="379"/>
      <c r="F137" s="378"/>
      <c r="G137" s="387"/>
      <c r="H137" s="55"/>
      <c r="I137" s="54"/>
    </row>
    <row r="138" spans="1:9" x14ac:dyDescent="0.2">
      <c r="A138" s="389" t="s">
        <v>1115</v>
      </c>
      <c r="B138" s="79">
        <f>'Интерактивный прайс-лист'!$F$26*VLOOKUP(A138,last!$B$1:$C$1698,2,0)</f>
        <v>2549</v>
      </c>
      <c r="C138" s="1056">
        <f>B138+B139</f>
        <v>3099</v>
      </c>
      <c r="D138" s="380"/>
      <c r="E138" s="379"/>
      <c r="F138" s="378"/>
      <c r="G138" s="387"/>
      <c r="H138" s="55"/>
      <c r="I138" s="54"/>
    </row>
    <row r="139" spans="1:9" x14ac:dyDescent="0.2">
      <c r="A139" s="324" t="s">
        <v>927</v>
      </c>
      <c r="B139" s="79">
        <f>'Интерактивный прайс-лист'!$F$26*VLOOKUP(A139,last!$B$1:$C$1698,2,0)</f>
        <v>550</v>
      </c>
      <c r="C139" s="1056"/>
      <c r="D139" s="380"/>
      <c r="E139" s="379"/>
      <c r="F139" s="378"/>
      <c r="G139" s="387"/>
      <c r="H139" s="55"/>
      <c r="I139" s="54"/>
    </row>
    <row r="140" spans="1:9" x14ac:dyDescent="0.2">
      <c r="A140" s="389" t="s">
        <v>1114</v>
      </c>
      <c r="B140" s="79">
        <f>'Интерактивный прайс-лист'!$F$26*VLOOKUP(A140,last!$B$1:$C$1698,2,0)</f>
        <v>2606</v>
      </c>
      <c r="C140" s="1056">
        <f>B140+B141</f>
        <v>3156</v>
      </c>
      <c r="D140" s="388"/>
      <c r="E140" s="379"/>
      <c r="F140" s="378"/>
      <c r="G140" s="387"/>
      <c r="H140" s="55"/>
      <c r="I140" s="54"/>
    </row>
    <row r="141" spans="1:9" x14ac:dyDescent="0.2">
      <c r="A141" s="69" t="s">
        <v>927</v>
      </c>
      <c r="B141" s="391">
        <f>'Интерактивный прайс-лист'!$F$26*VLOOKUP(A141,last!$B$1:$C$1698,2,0)</f>
        <v>550</v>
      </c>
      <c r="C141" s="1082"/>
      <c r="D141" s="388"/>
      <c r="E141" s="379"/>
      <c r="F141" s="378"/>
      <c r="G141" s="387"/>
      <c r="H141" s="55"/>
      <c r="I141" s="54"/>
    </row>
    <row r="142" spans="1:9" x14ac:dyDescent="0.2">
      <c r="A142" s="389" t="s">
        <v>1116</v>
      </c>
      <c r="B142" s="79">
        <f>'Интерактивный прайс-лист'!$F$26*VLOOKUP(A142,last!$B$1:$C$1698,2,0)</f>
        <v>2161</v>
      </c>
      <c r="C142" s="1056">
        <f>B142+B143</f>
        <v>3362</v>
      </c>
      <c r="D142" s="390"/>
      <c r="E142" s="379"/>
      <c r="F142" s="378"/>
      <c r="G142" s="387"/>
      <c r="H142" s="55"/>
      <c r="I142" s="54"/>
    </row>
    <row r="143" spans="1:9" x14ac:dyDescent="0.2">
      <c r="A143" s="324" t="s">
        <v>1083</v>
      </c>
      <c r="B143" s="79">
        <f>'Интерактивный прайс-лист'!$F$26*VLOOKUP(A143,last!$B$1:$C$1698,2,0)</f>
        <v>1201</v>
      </c>
      <c r="C143" s="1056"/>
      <c r="D143" s="388"/>
      <c r="E143" s="379"/>
      <c r="F143" s="378"/>
      <c r="G143" s="387"/>
      <c r="H143" s="55"/>
      <c r="I143" s="54"/>
    </row>
    <row r="144" spans="1:9" x14ac:dyDescent="0.2">
      <c r="A144" s="389" t="s">
        <v>1115</v>
      </c>
      <c r="B144" s="79">
        <f>'Интерактивный прайс-лист'!$F$26*VLOOKUP(A144,last!$B$1:$C$1698,2,0)</f>
        <v>2549</v>
      </c>
      <c r="C144" s="1056">
        <f>B144+B145</f>
        <v>3750</v>
      </c>
      <c r="D144" s="390"/>
      <c r="E144" s="379"/>
      <c r="F144" s="378"/>
      <c r="G144" s="387"/>
      <c r="H144" s="55"/>
      <c r="I144" s="54"/>
    </row>
    <row r="145" spans="1:9" x14ac:dyDescent="0.2">
      <c r="A145" s="324" t="s">
        <v>1083</v>
      </c>
      <c r="B145" s="79">
        <f>'Интерактивный прайс-лист'!$F$26*VLOOKUP(A145,last!$B$1:$C$1698,2,0)</f>
        <v>1201</v>
      </c>
      <c r="C145" s="1056"/>
      <c r="D145" s="388"/>
      <c r="E145" s="379"/>
      <c r="F145" s="378"/>
      <c r="G145" s="387"/>
      <c r="H145" s="55"/>
      <c r="I145" s="54"/>
    </row>
    <row r="146" spans="1:9" x14ac:dyDescent="0.2">
      <c r="A146" s="389" t="s">
        <v>1114</v>
      </c>
      <c r="B146" s="79">
        <f>'Интерактивный прайс-лист'!$F$26*VLOOKUP(A146,last!$B$1:$C$1698,2,0)</f>
        <v>2606</v>
      </c>
      <c r="C146" s="1056">
        <f>B146+B147</f>
        <v>3807</v>
      </c>
      <c r="D146" s="388"/>
      <c r="E146" s="379"/>
      <c r="F146" s="378"/>
      <c r="G146" s="387"/>
      <c r="H146" s="55"/>
      <c r="I146" s="54"/>
    </row>
    <row r="147" spans="1:9" ht="13.5" thickBot="1" x14ac:dyDescent="0.25">
      <c r="A147" s="62" t="s">
        <v>1083</v>
      </c>
      <c r="B147" s="76">
        <f>'Интерактивный прайс-лист'!$F$26*VLOOKUP(A147,last!$B$1:$C$1698,2,0)</f>
        <v>1201</v>
      </c>
      <c r="C147" s="1086"/>
      <c r="D147" s="386"/>
      <c r="E147" s="376"/>
      <c r="F147" s="365"/>
      <c r="G147" s="364"/>
      <c r="H147" s="55"/>
      <c r="I147" s="54"/>
    </row>
    <row r="148" spans="1:9" ht="13.5" thickBot="1" x14ac:dyDescent="0.25">
      <c r="A148" s="1083" t="s">
        <v>1113</v>
      </c>
      <c r="B148" s="1084"/>
      <c r="C148" s="1084"/>
      <c r="D148" s="1084"/>
      <c r="E148" s="1084"/>
      <c r="F148" s="1084"/>
      <c r="G148" s="1084"/>
      <c r="H148" s="55"/>
      <c r="I148" s="54"/>
    </row>
    <row r="149" spans="1:9" x14ac:dyDescent="0.2">
      <c r="A149" s="375" t="s">
        <v>701</v>
      </c>
      <c r="B149" s="374">
        <f>'Интерактивный прайс-лист'!$F$26*VLOOKUP(A149,last!$B$1:$C$1698,2,0)</f>
        <v>1549</v>
      </c>
      <c r="C149" s="361"/>
      <c r="D149" s="385"/>
      <c r="E149" s="384"/>
      <c r="F149" s="383"/>
      <c r="G149" s="382"/>
      <c r="H149" s="55"/>
      <c r="I149" s="54"/>
    </row>
    <row r="150" spans="1:9" x14ac:dyDescent="0.2">
      <c r="A150" s="370" t="s">
        <v>700</v>
      </c>
      <c r="B150" s="79">
        <f>'Интерактивный прайс-лист'!$F$26*VLOOKUP(A150,last!$B$1:$C$1698,2,0)</f>
        <v>1628</v>
      </c>
      <c r="C150" s="359"/>
      <c r="D150" s="381" t="s">
        <v>965</v>
      </c>
      <c r="E150" s="379">
        <f>'Интерактивный прайс-лист'!$F$26*VLOOKUP(D150,last!$B$1:$C$1698,2,0)</f>
        <v>96</v>
      </c>
      <c r="F150" s="381" t="s">
        <v>39</v>
      </c>
      <c r="G150" s="368">
        <f>'Интерактивный прайс-лист'!$F$26*VLOOKUP(F150,last!$B$1:$C$1698,2,0)</f>
        <v>377</v>
      </c>
      <c r="H150" s="55"/>
      <c r="I150" s="54"/>
    </row>
    <row r="151" spans="1:9" x14ac:dyDescent="0.2">
      <c r="A151" s="370" t="s">
        <v>699</v>
      </c>
      <c r="B151" s="79">
        <f>'Интерактивный прайс-лист'!$F$26*VLOOKUP(A151,last!$B$1:$C$1698,2,0)</f>
        <v>1751</v>
      </c>
      <c r="C151" s="359"/>
      <c r="D151" s="380"/>
      <c r="E151" s="379"/>
      <c r="F151" s="378" t="s">
        <v>1112</v>
      </c>
      <c r="G151" s="368"/>
      <c r="H151" s="55"/>
      <c r="I151" s="54"/>
    </row>
    <row r="152" spans="1:9" x14ac:dyDescent="0.2">
      <c r="A152" s="370" t="s">
        <v>698</v>
      </c>
      <c r="B152" s="79">
        <f>'Интерактивный прайс-лист'!$F$26*VLOOKUP(A152,last!$B$1:$C$1698,2,0)</f>
        <v>2447</v>
      </c>
      <c r="C152" s="359"/>
      <c r="D152" s="381" t="s">
        <v>964</v>
      </c>
      <c r="E152" s="379">
        <f>'Интерактивный прайс-лист'!$F$26*VLOOKUP(D152,last!$B$1:$C$1698,2,0)</f>
        <v>272</v>
      </c>
      <c r="F152" s="381"/>
      <c r="G152" s="368"/>
      <c r="H152" s="55"/>
      <c r="I152" s="54"/>
    </row>
    <row r="153" spans="1:9" x14ac:dyDescent="0.2">
      <c r="A153" s="370" t="s">
        <v>704</v>
      </c>
      <c r="B153" s="79">
        <f>'Интерактивный прайс-лист'!$F$26*VLOOKUP(A153,last!$B$1:$C$1698,2,0)</f>
        <v>2816</v>
      </c>
      <c r="C153" s="359"/>
      <c r="D153" s="380"/>
      <c r="E153" s="379"/>
      <c r="F153" s="378"/>
      <c r="G153" s="368"/>
      <c r="H153" s="55"/>
      <c r="I153" s="54"/>
    </row>
    <row r="154" spans="1:9" ht="13.5" thickBot="1" x14ac:dyDescent="0.25">
      <c r="A154" s="367" t="s">
        <v>703</v>
      </c>
      <c r="B154" s="76">
        <f>'Интерактивный прайс-лист'!$F$26*VLOOKUP(A154,last!$B$1:$C$1698,2,0)</f>
        <v>2936</v>
      </c>
      <c r="C154" s="358"/>
      <c r="D154" s="377"/>
      <c r="E154" s="376"/>
      <c r="F154" s="365"/>
      <c r="G154" s="364"/>
      <c r="H154" s="55"/>
      <c r="I154" s="54"/>
    </row>
    <row r="155" spans="1:9" ht="13.5" thickBot="1" x14ac:dyDescent="0.25">
      <c r="A155" s="1087" t="s">
        <v>1110</v>
      </c>
      <c r="B155" s="1088"/>
      <c r="C155" s="1088"/>
      <c r="D155" s="1088"/>
      <c r="E155" s="1088"/>
      <c r="F155" s="1088"/>
      <c r="G155" s="1088"/>
      <c r="H155" s="55"/>
      <c r="I155" s="54"/>
    </row>
    <row r="156" spans="1:9" x14ac:dyDescent="0.2">
      <c r="A156" s="375" t="s">
        <v>660</v>
      </c>
      <c r="B156" s="374">
        <f>'Интерактивный прайс-лист'!$F$26*VLOOKUP(A156,last!$B$1:$C$1698,2,0)</f>
        <v>3298</v>
      </c>
      <c r="C156" s="361"/>
      <c r="D156" s="373" t="s">
        <v>1109</v>
      </c>
      <c r="E156" s="372">
        <f>'Интерактивный прайс-лист'!$F$26*VLOOKUP(D156,last!$B$1:$C$1698,2,0)</f>
        <v>96</v>
      </c>
      <c r="F156" s="372" t="s">
        <v>40</v>
      </c>
      <c r="G156" s="371">
        <f>'Интерактивный прайс-лист'!$F$26*VLOOKUP(F156,last!$B$1:$C$1698,2,0)</f>
        <v>446</v>
      </c>
      <c r="H156" s="55"/>
      <c r="I156" s="54"/>
    </row>
    <row r="157" spans="1:9" x14ac:dyDescent="0.2">
      <c r="A157" s="370" t="s">
        <v>662</v>
      </c>
      <c r="B157" s="79">
        <f>'Интерактивный прайс-лист'!$F$26*VLOOKUP(A157,last!$B$1:$C$1698,2,0)</f>
        <v>3544</v>
      </c>
      <c r="C157" s="359"/>
      <c r="D157" s="369" t="s">
        <v>964</v>
      </c>
      <c r="E157" s="369">
        <f>'Интерактивный прайс-лист'!$F$26*VLOOKUP(D157,last!$B$1:$C$1698,2,0)</f>
        <v>272</v>
      </c>
      <c r="F157" s="369"/>
      <c r="G157" s="368"/>
      <c r="H157" s="55"/>
      <c r="I157" s="54"/>
    </row>
    <row r="158" spans="1:9" ht="13.5" thickBot="1" x14ac:dyDescent="0.25">
      <c r="A158" s="367" t="s">
        <v>661</v>
      </c>
      <c r="B158" s="76">
        <f>'Интерактивный прайс-лист'!$F$26*VLOOKUP(A158,last!$B$1:$C$1698,2,0)</f>
        <v>3570</v>
      </c>
      <c r="C158" s="358"/>
      <c r="D158" s="366"/>
      <c r="E158" s="366"/>
      <c r="F158" s="365"/>
      <c r="G158" s="364"/>
      <c r="H158" s="55"/>
      <c r="I158" s="54"/>
    </row>
    <row r="159" spans="1:9" x14ac:dyDescent="0.2">
      <c r="A159" s="54"/>
      <c r="B159" s="55"/>
      <c r="C159" s="184"/>
      <c r="D159" s="55"/>
      <c r="E159" s="54"/>
      <c r="F159" s="55"/>
      <c r="G159" s="55"/>
      <c r="H159" s="55"/>
      <c r="I159" s="54"/>
    </row>
    <row r="160" spans="1:9" x14ac:dyDescent="0.2">
      <c r="A160" s="54"/>
      <c r="B160" s="55"/>
      <c r="C160" s="184"/>
      <c r="D160" s="54"/>
      <c r="E160" s="55"/>
      <c r="F160" s="55"/>
      <c r="G160" s="55"/>
      <c r="H160" s="55"/>
      <c r="I160" s="54"/>
    </row>
    <row r="161" spans="1:9" x14ac:dyDescent="0.2">
      <c r="A161" s="1085" t="s">
        <v>1108</v>
      </c>
      <c r="B161" s="1085"/>
      <c r="C161" s="1085"/>
      <c r="D161" s="1085"/>
      <c r="E161" s="1085"/>
      <c r="F161" s="55"/>
      <c r="G161" s="55"/>
      <c r="H161" s="55"/>
      <c r="I161" s="54"/>
    </row>
    <row r="162" spans="1:9" x14ac:dyDescent="0.2">
      <c r="A162" s="1085"/>
      <c r="B162" s="1085"/>
      <c r="C162" s="1085"/>
      <c r="D162" s="1085"/>
      <c r="E162" s="1085"/>
      <c r="F162" s="55"/>
      <c r="G162" s="55"/>
      <c r="H162" s="55"/>
      <c r="I162" s="54"/>
    </row>
    <row r="163" spans="1:9" x14ac:dyDescent="0.2">
      <c r="A163" s="54"/>
      <c r="B163" s="55"/>
      <c r="C163" s="184"/>
      <c r="D163" s="55"/>
      <c r="E163" s="55"/>
      <c r="F163" s="55"/>
      <c r="G163" s="55"/>
      <c r="H163" s="55"/>
      <c r="I163" s="54"/>
    </row>
    <row r="164" spans="1:9" ht="13.5" thickBot="1" x14ac:dyDescent="0.25">
      <c r="A164" s="363" t="s">
        <v>1107</v>
      </c>
      <c r="B164" s="362"/>
      <c r="C164" s="226"/>
      <c r="D164" s="362"/>
      <c r="E164" s="55"/>
      <c r="F164" s="55"/>
      <c r="G164" s="55"/>
      <c r="H164" s="55"/>
      <c r="I164" s="54"/>
    </row>
    <row r="165" spans="1:9" x14ac:dyDescent="0.2">
      <c r="A165" s="993" t="s">
        <v>1106</v>
      </c>
      <c r="B165" s="73" t="s">
        <v>314</v>
      </c>
      <c r="C165" s="361" t="s">
        <v>999</v>
      </c>
      <c r="D165" s="360">
        <f>'Интерактивный прайс-лист'!$F$26*VLOOKUP(B165,last!$B$1:$C$1698,2,0)</f>
        <v>132</v>
      </c>
      <c r="E165" s="55"/>
      <c r="F165" s="55"/>
      <c r="G165" s="55"/>
      <c r="H165" s="55"/>
      <c r="I165" s="54"/>
    </row>
    <row r="166" spans="1:9" x14ac:dyDescent="0.2">
      <c r="A166" s="865"/>
      <c r="B166" s="67" t="s">
        <v>315</v>
      </c>
      <c r="C166" s="359" t="s">
        <v>999</v>
      </c>
      <c r="D166" s="262">
        <f>'Интерактивный прайс-лист'!$F$26*VLOOKUP(B166,last!$B$1:$C$1698,2,0)</f>
        <v>131</v>
      </c>
      <c r="E166" s="55"/>
      <c r="F166" s="55"/>
      <c r="G166" s="55"/>
      <c r="H166" s="55"/>
      <c r="I166" s="54"/>
    </row>
    <row r="167" spans="1:9" x14ac:dyDescent="0.2">
      <c r="A167" s="865"/>
      <c r="B167" s="67" t="s">
        <v>299</v>
      </c>
      <c r="C167" s="359" t="s">
        <v>999</v>
      </c>
      <c r="D167" s="262">
        <f>'Интерактивный прайс-лист'!$F$26*VLOOKUP(B167,last!$B$1:$C$1698,2,0)</f>
        <v>160</v>
      </c>
      <c r="E167" s="55"/>
      <c r="F167" s="55"/>
      <c r="G167" s="55"/>
      <c r="H167" s="55"/>
      <c r="I167" s="54"/>
    </row>
    <row r="168" spans="1:9" x14ac:dyDescent="0.2">
      <c r="A168" s="865"/>
      <c r="B168" s="67" t="s">
        <v>297</v>
      </c>
      <c r="C168" s="359" t="s">
        <v>999</v>
      </c>
      <c r="D168" s="262">
        <f>'Интерактивный прайс-лист'!$F$26*VLOOKUP(B168,last!$B$1:$C$1698,2,0)</f>
        <v>106</v>
      </c>
      <c r="E168" s="55"/>
      <c r="F168" s="55"/>
      <c r="G168" s="55"/>
      <c r="H168" s="55"/>
      <c r="I168" s="54"/>
    </row>
    <row r="169" spans="1:9" ht="13.5" thickBot="1" x14ac:dyDescent="0.25">
      <c r="A169" s="961"/>
      <c r="B169" s="179" t="s">
        <v>298</v>
      </c>
      <c r="C169" s="358" t="s">
        <v>999</v>
      </c>
      <c r="D169" s="357">
        <f>'Интерактивный прайс-лист'!$F$26*VLOOKUP(B169,last!$B$1:$C$1698,2,0)</f>
        <v>151</v>
      </c>
      <c r="E169" s="55"/>
      <c r="F169" s="55"/>
      <c r="G169" s="55"/>
      <c r="H169" s="55"/>
      <c r="I169" s="54"/>
    </row>
    <row r="170" spans="1:9" x14ac:dyDescent="0.2">
      <c r="A170" s="54"/>
      <c r="B170" s="55"/>
      <c r="C170" s="184"/>
      <c r="D170" s="55"/>
      <c r="E170" s="55"/>
      <c r="F170" s="55"/>
      <c r="G170" s="55"/>
      <c r="H170" s="55"/>
      <c r="I170" s="54"/>
    </row>
    <row r="171" spans="1:9" x14ac:dyDescent="0.2">
      <c r="A171" s="177" t="s">
        <v>1080</v>
      </c>
      <c r="B171" s="177"/>
      <c r="C171" s="356"/>
      <c r="D171" s="177"/>
      <c r="E171" s="55"/>
      <c r="F171" s="55"/>
      <c r="G171" s="55"/>
      <c r="H171" s="55"/>
      <c r="I171" s="54"/>
    </row>
    <row r="172" spans="1:9" x14ac:dyDescent="0.2">
      <c r="A172" s="54" t="s">
        <v>1105</v>
      </c>
      <c r="B172" s="55"/>
      <c r="C172" s="184"/>
      <c r="D172" s="55"/>
      <c r="E172" s="55"/>
      <c r="F172" s="55"/>
      <c r="G172" s="55"/>
      <c r="H172" s="55"/>
      <c r="I172" s="54"/>
    </row>
    <row r="173" spans="1:9" x14ac:dyDescent="0.2">
      <c r="A173" s="54" t="s">
        <v>1104</v>
      </c>
      <c r="B173" s="55"/>
      <c r="C173" s="184"/>
      <c r="D173" s="55"/>
      <c r="E173" s="55"/>
      <c r="F173" s="55"/>
      <c r="G173" s="55"/>
      <c r="H173" s="55"/>
      <c r="I173" s="54"/>
    </row>
  </sheetData>
  <sheetProtection password="CC0B" sheet="1" objects="1" scenarios="1"/>
  <mergeCells count="56">
    <mergeCell ref="A161:E162"/>
    <mergeCell ref="A165:A169"/>
    <mergeCell ref="C138:C139"/>
    <mergeCell ref="C140:C141"/>
    <mergeCell ref="C142:C143"/>
    <mergeCell ref="C144:C145"/>
    <mergeCell ref="C146:C147"/>
    <mergeCell ref="A155:G155"/>
    <mergeCell ref="C130:C131"/>
    <mergeCell ref="C132:C133"/>
    <mergeCell ref="C134:C135"/>
    <mergeCell ref="C136:C137"/>
    <mergeCell ref="A148:G148"/>
    <mergeCell ref="C128:C129"/>
    <mergeCell ref="C106:C107"/>
    <mergeCell ref="C108:C109"/>
    <mergeCell ref="C110:C111"/>
    <mergeCell ref="C112:C113"/>
    <mergeCell ref="C114:C115"/>
    <mergeCell ref="C116:C117"/>
    <mergeCell ref="C118:C119"/>
    <mergeCell ref="C120:C121"/>
    <mergeCell ref="C122:C123"/>
    <mergeCell ref="C124:C125"/>
    <mergeCell ref="C126:C127"/>
    <mergeCell ref="A51:A54"/>
    <mergeCell ref="B51:B54"/>
    <mergeCell ref="A55:A58"/>
    <mergeCell ref="B55:B58"/>
    <mergeCell ref="C104:C105"/>
    <mergeCell ref="A93:G93"/>
    <mergeCell ref="C77:C78"/>
    <mergeCell ref="C79:C80"/>
    <mergeCell ref="C87:C88"/>
    <mergeCell ref="C89:C90"/>
    <mergeCell ref="C91:C92"/>
    <mergeCell ref="C94:C95"/>
    <mergeCell ref="C96:C97"/>
    <mergeCell ref="C98:C99"/>
    <mergeCell ref="C100:C101"/>
    <mergeCell ref="C102:C103"/>
    <mergeCell ref="A2:C3"/>
    <mergeCell ref="B48:G48"/>
    <mergeCell ref="D49:E49"/>
    <mergeCell ref="F49:G49"/>
    <mergeCell ref="A50:G50"/>
    <mergeCell ref="C81:C82"/>
    <mergeCell ref="C83:C84"/>
    <mergeCell ref="C85:C86"/>
    <mergeCell ref="C75:C76"/>
    <mergeCell ref="A59:A60"/>
    <mergeCell ref="B59:B60"/>
    <mergeCell ref="A61:A62"/>
    <mergeCell ref="B61:B62"/>
    <mergeCell ref="A63:G63"/>
    <mergeCell ref="A74:G74"/>
  </mergeCells>
  <pageMargins left="0.78740157480314965" right="0.78740157480314965" top="0.52" bottom="0.17" header="0.51181102362204722" footer="0.17"/>
  <pageSetup paperSize="9" scale="53" fitToHeight="0" orientation="portrait" r:id="rId1"/>
  <headerFooter alignWithMargins="0"/>
  <rowBreaks count="2" manualBreakCount="2">
    <brk id="46" max="8" man="1"/>
    <brk id="147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A8" sqref="A8:B8"/>
    </sheetView>
  </sheetViews>
  <sheetFormatPr defaultRowHeight="12.75" x14ac:dyDescent="0.2"/>
  <cols>
    <col min="1" max="1" width="27.5703125" style="52" bestFit="1" customWidth="1"/>
    <col min="2" max="2" width="15.5703125" style="52" customWidth="1"/>
    <col min="3" max="3" width="13.85546875" style="52" bestFit="1" customWidth="1"/>
    <col min="4" max="4" width="17.28515625" style="53" customWidth="1"/>
    <col min="5" max="12" width="11.7109375" style="53" customWidth="1"/>
    <col min="13" max="13" width="15.42578125" style="53" bestFit="1" customWidth="1"/>
    <col min="14" max="16384" width="9.140625" style="52"/>
  </cols>
  <sheetData>
    <row r="1" spans="1:13" ht="13.5" thickBot="1" x14ac:dyDescent="0.25">
      <c r="A1" s="169"/>
      <c r="B1" s="169"/>
      <c r="C1" s="169"/>
      <c r="D1" s="162"/>
      <c r="E1" s="162"/>
      <c r="F1" s="162"/>
      <c r="G1" s="162"/>
      <c r="H1" s="162"/>
      <c r="I1" s="162"/>
      <c r="J1" s="162"/>
      <c r="K1" s="162"/>
      <c r="L1" s="162"/>
    </row>
    <row r="2" spans="1:13" x14ac:dyDescent="0.2">
      <c r="A2" s="948" t="s">
        <v>1140</v>
      </c>
      <c r="B2" s="949"/>
      <c r="C2" s="950"/>
      <c r="D2" s="507"/>
      <c r="E2" s="507"/>
      <c r="F2" s="507"/>
      <c r="G2" s="507"/>
      <c r="H2" s="507"/>
      <c r="I2" s="507"/>
      <c r="J2" s="507"/>
      <c r="K2" s="507"/>
      <c r="L2" s="507"/>
    </row>
    <row r="3" spans="1:13" ht="13.5" thickBot="1" x14ac:dyDescent="0.25">
      <c r="A3" s="951"/>
      <c r="B3" s="952"/>
      <c r="C3" s="953"/>
      <c r="D3" s="507"/>
      <c r="E3" s="507"/>
      <c r="F3" s="507"/>
      <c r="G3" s="507"/>
      <c r="H3" s="507"/>
      <c r="I3" s="507"/>
      <c r="J3" s="507"/>
      <c r="K3" s="507"/>
      <c r="L3" s="507"/>
    </row>
    <row r="4" spans="1:13" s="169" customFormat="1" ht="6.75" customHeight="1" x14ac:dyDescent="0.2"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13" ht="6.75" customHeight="1" x14ac:dyDescent="0.2">
      <c r="A5" s="54"/>
      <c r="B5" s="54"/>
      <c r="C5" s="54"/>
      <c r="D5" s="55"/>
      <c r="E5" s="55"/>
      <c r="F5" s="55"/>
      <c r="G5" s="55"/>
      <c r="H5" s="55"/>
      <c r="I5" s="55"/>
      <c r="J5" s="55"/>
      <c r="K5" s="55"/>
      <c r="L5" s="55"/>
    </row>
    <row r="6" spans="1:13" ht="6.75" customHeight="1" x14ac:dyDescent="0.2">
      <c r="A6" s="54"/>
      <c r="B6" s="54"/>
      <c r="C6" s="54"/>
      <c r="D6" s="55"/>
      <c r="E6" s="55"/>
      <c r="F6" s="55"/>
      <c r="G6" s="55"/>
      <c r="H6" s="55"/>
      <c r="I6" s="55"/>
      <c r="J6" s="55"/>
      <c r="K6" s="55"/>
      <c r="L6" s="55"/>
    </row>
    <row r="7" spans="1:13" ht="13.5" thickBot="1" x14ac:dyDescent="0.25">
      <c r="A7" s="499" t="s">
        <v>1020</v>
      </c>
      <c r="B7" s="499"/>
      <c r="C7" s="499"/>
      <c r="D7" s="499" t="s">
        <v>1023</v>
      </c>
      <c r="E7" s="506"/>
      <c r="F7" s="96"/>
      <c r="G7" s="96"/>
      <c r="H7" s="96"/>
      <c r="I7" s="96"/>
      <c r="J7" s="96"/>
      <c r="K7" s="96"/>
      <c r="L7" s="96"/>
      <c r="M7"/>
    </row>
    <row r="8" spans="1:13" ht="13.5" thickBot="1" x14ac:dyDescent="0.25">
      <c r="A8" s="1106" t="s">
        <v>1018</v>
      </c>
      <c r="B8" s="1107"/>
      <c r="C8" s="505"/>
      <c r="D8" s="504"/>
      <c r="E8" s="503" t="s">
        <v>988</v>
      </c>
      <c r="F8" s="453" t="s">
        <v>987</v>
      </c>
      <c r="G8" s="502" t="s">
        <v>986</v>
      </c>
      <c r="H8" s="453" t="s">
        <v>985</v>
      </c>
      <c r="I8" s="453" t="s">
        <v>984</v>
      </c>
      <c r="J8" s="453" t="s">
        <v>983</v>
      </c>
      <c r="K8" s="453" t="s">
        <v>982</v>
      </c>
      <c r="L8" s="453" t="s">
        <v>981</v>
      </c>
      <c r="M8"/>
    </row>
    <row r="9" spans="1:13" x14ac:dyDescent="0.2">
      <c r="A9" s="1100" t="s">
        <v>1017</v>
      </c>
      <c r="B9" s="1101"/>
      <c r="C9" s="501" t="s">
        <v>1015</v>
      </c>
      <c r="D9" s="85" t="s">
        <v>1014</v>
      </c>
      <c r="E9" s="123">
        <v>4</v>
      </c>
      <c r="F9" s="84">
        <v>5</v>
      </c>
      <c r="G9" s="147">
        <v>4</v>
      </c>
      <c r="H9" s="84">
        <v>5.2</v>
      </c>
      <c r="I9" s="84">
        <v>6.8</v>
      </c>
      <c r="J9" s="84">
        <v>6.8</v>
      </c>
      <c r="K9" s="84">
        <v>8</v>
      </c>
      <c r="L9" s="84">
        <v>9</v>
      </c>
      <c r="M9"/>
    </row>
    <row r="10" spans="1:13" x14ac:dyDescent="0.2">
      <c r="A10" s="1102" t="s">
        <v>1016</v>
      </c>
      <c r="B10" s="1103"/>
      <c r="C10" s="500" t="s">
        <v>1015</v>
      </c>
      <c r="D10" s="66" t="s">
        <v>1014</v>
      </c>
      <c r="E10" s="120">
        <v>4.4000000000000004</v>
      </c>
      <c r="F10" s="81">
        <v>5.7</v>
      </c>
      <c r="G10" s="145">
        <v>4.5999999999999996</v>
      </c>
      <c r="H10" s="81">
        <v>6.8</v>
      </c>
      <c r="I10" s="81">
        <v>8.6</v>
      </c>
      <c r="J10" s="81">
        <v>8.6</v>
      </c>
      <c r="K10" s="81">
        <v>9.6</v>
      </c>
      <c r="L10" s="81">
        <v>10.4</v>
      </c>
      <c r="M10"/>
    </row>
    <row r="11" spans="1:13" ht="13.5" thickBot="1" x14ac:dyDescent="0.25">
      <c r="A11" s="961" t="s">
        <v>1011</v>
      </c>
      <c r="B11" s="962"/>
      <c r="C11" s="962"/>
      <c r="D11" s="77" t="s">
        <v>999</v>
      </c>
      <c r="E11" s="115">
        <f>'Интерактивный прайс-лист'!$F$26*VLOOKUP(E8,last!$B$1:$C$1698,2,0)</f>
        <v>2902</v>
      </c>
      <c r="F11" s="76">
        <f>'Интерактивный прайс-лист'!$F$26*VLOOKUP(F8,last!$B$1:$C$1698,2,0)</f>
        <v>2967</v>
      </c>
      <c r="G11" s="114">
        <f>'Интерактивный прайс-лист'!$F$26*VLOOKUP(G8,last!$B$1:$C$1698,2,0)</f>
        <v>2779</v>
      </c>
      <c r="H11" s="76">
        <f>'Интерактивный прайс-лист'!$F$26*VLOOKUP(H8,last!$B$1:$C$1698,2,0)</f>
        <v>3205</v>
      </c>
      <c r="I11" s="76">
        <f>'Интерактивный прайс-лист'!$F$26*VLOOKUP(I8,last!$B$1:$C$1698,2,0)</f>
        <v>3718</v>
      </c>
      <c r="J11" s="76">
        <f>'Интерактивный прайс-лист'!$F$26*VLOOKUP(J8,last!$B$1:$C$1698,2,0)</f>
        <v>3798</v>
      </c>
      <c r="K11" s="76">
        <f>'Интерактивный прайс-лист'!$F$26*VLOOKUP(K8,last!$B$1:$C$1698,2,0)</f>
        <v>4155</v>
      </c>
      <c r="L11" s="76">
        <f>'Интерактивный прайс-лист'!$F$26*VLOOKUP(L8,last!$B$1:$C$1698,2,0)</f>
        <v>4749</v>
      </c>
      <c r="M11"/>
    </row>
    <row r="12" spans="1:13" x14ac:dyDescent="0.2">
      <c r="A12" s="54"/>
      <c r="B12" s="5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/>
    </row>
    <row r="13" spans="1:13" x14ac:dyDescent="0.2">
      <c r="A13" s="54"/>
      <c r="B13" s="54"/>
      <c r="C13" s="54"/>
      <c r="D13" s="55"/>
      <c r="E13" s="55"/>
      <c r="F13" s="2"/>
      <c r="G13" s="2"/>
      <c r="H13" s="55"/>
      <c r="I13" s="55"/>
      <c r="J13" s="55"/>
      <c r="K13" s="55"/>
      <c r="L13" s="55"/>
    </row>
    <row r="14" spans="1:13" ht="13.5" thickBot="1" x14ac:dyDescent="0.25">
      <c r="A14" s="499" t="s">
        <v>1020</v>
      </c>
      <c r="B14" s="498"/>
      <c r="C14" s="498" t="s">
        <v>1139</v>
      </c>
      <c r="D14" s="498"/>
      <c r="E14" s="498"/>
      <c r="F14" s="2"/>
      <c r="G14" s="2"/>
      <c r="H14" s="55"/>
      <c r="I14" s="55"/>
      <c r="J14" s="55"/>
      <c r="K14" s="55"/>
      <c r="L14" s="55"/>
    </row>
    <row r="15" spans="1:13" x14ac:dyDescent="0.2">
      <c r="A15" s="497" t="s">
        <v>1130</v>
      </c>
      <c r="B15" s="1104" t="s">
        <v>1129</v>
      </c>
      <c r="C15" s="1104"/>
      <c r="D15" s="1104"/>
      <c r="E15" s="1105"/>
      <c r="F15" s="2"/>
      <c r="G15" s="2"/>
      <c r="H15" s="55"/>
      <c r="I15" s="55"/>
      <c r="J15" s="55"/>
      <c r="K15" s="55"/>
      <c r="L15" s="55"/>
    </row>
    <row r="16" spans="1:13" ht="13.5" thickBot="1" x14ac:dyDescent="0.25">
      <c r="A16" s="496"/>
      <c r="B16" s="102" t="s">
        <v>1128</v>
      </c>
      <c r="C16" s="189" t="s">
        <v>1127</v>
      </c>
      <c r="D16" s="1108" t="s">
        <v>1138</v>
      </c>
      <c r="E16" s="1109"/>
      <c r="F16" s="2"/>
      <c r="G16" s="2"/>
      <c r="H16" s="55"/>
      <c r="I16" s="55"/>
      <c r="J16" s="55"/>
      <c r="K16" s="55"/>
      <c r="L16" s="55"/>
    </row>
    <row r="17" spans="1:12" ht="13.5" thickBot="1" x14ac:dyDescent="0.25">
      <c r="A17" s="1110" t="s">
        <v>1124</v>
      </c>
      <c r="B17" s="1111"/>
      <c r="C17" s="1111"/>
      <c r="D17" s="1111"/>
      <c r="E17" s="1112"/>
      <c r="F17" s="2"/>
      <c r="G17" s="2"/>
      <c r="H17" s="55"/>
      <c r="I17" s="55"/>
      <c r="J17" s="55"/>
      <c r="K17" s="55"/>
      <c r="L17" s="55"/>
    </row>
    <row r="18" spans="1:12" x14ac:dyDescent="0.2">
      <c r="A18" s="396" t="s">
        <v>1654</v>
      </c>
      <c r="B18" s="395">
        <f>'Интерактивный прайс-лист'!$F$26*VLOOKUP(A18,last!$B$1:$C$1698,2,0)</f>
        <v>1231</v>
      </c>
      <c r="C18" s="495"/>
      <c r="D18" s="1099" t="s">
        <v>1135</v>
      </c>
      <c r="E18" s="935"/>
      <c r="F18" s="2"/>
      <c r="G18" s="2"/>
      <c r="H18" s="55"/>
      <c r="I18" s="55"/>
      <c r="J18" s="55"/>
      <c r="K18" s="55"/>
      <c r="L18" s="55"/>
    </row>
    <row r="19" spans="1:12" x14ac:dyDescent="0.2">
      <c r="A19" s="758" t="s">
        <v>1655</v>
      </c>
      <c r="B19" s="79">
        <f>'Интерактивный прайс-лист'!$F$26*VLOOKUP(A19,last!$B$1:$C$1698,2,0)</f>
        <v>1299</v>
      </c>
      <c r="C19" s="493"/>
      <c r="D19" s="1093" t="s">
        <v>1135</v>
      </c>
      <c r="E19" s="936"/>
      <c r="F19" s="2"/>
      <c r="G19" s="2"/>
      <c r="H19" s="55"/>
      <c r="I19" s="55"/>
      <c r="J19" s="55"/>
      <c r="K19" s="55"/>
      <c r="L19" s="55"/>
    </row>
    <row r="20" spans="1:12" x14ac:dyDescent="0.2">
      <c r="A20" s="389" t="s">
        <v>1656</v>
      </c>
      <c r="B20" s="79">
        <f>'Интерактивный прайс-лист'!$F$26*VLOOKUP(A20,last!$B$1:$C$1698,2,0)</f>
        <v>1439</v>
      </c>
      <c r="C20" s="493"/>
      <c r="D20" s="1093" t="s">
        <v>1135</v>
      </c>
      <c r="E20" s="936"/>
      <c r="F20" s="2"/>
      <c r="G20" s="2"/>
      <c r="H20" s="55"/>
      <c r="I20" s="55"/>
      <c r="J20" s="55"/>
      <c r="K20" s="55"/>
      <c r="L20" s="55"/>
    </row>
    <row r="21" spans="1:12" x14ac:dyDescent="0.2">
      <c r="A21" s="389" t="s">
        <v>1657</v>
      </c>
      <c r="B21" s="79">
        <f>'Интерактивный прайс-лист'!$F$26*VLOOKUP(A21,last!$B$1:$C$1698,2,0)</f>
        <v>2534</v>
      </c>
      <c r="C21" s="493"/>
      <c r="D21" s="1093" t="s">
        <v>1135</v>
      </c>
      <c r="E21" s="936"/>
      <c r="F21" s="2"/>
      <c r="G21" s="2"/>
      <c r="H21" s="55"/>
      <c r="I21" s="55"/>
      <c r="J21" s="55"/>
      <c r="K21" s="55"/>
      <c r="L21" s="55"/>
    </row>
    <row r="22" spans="1:12" x14ac:dyDescent="0.2">
      <c r="A22" s="756" t="s">
        <v>1652</v>
      </c>
      <c r="B22" s="395">
        <f>'Интерактивный прайс-лист'!$F$26*VLOOKUP(A22,last!$B$1:$C$1698,2,0)</f>
        <v>1080</v>
      </c>
      <c r="C22" s="495"/>
      <c r="D22" s="1093" t="s">
        <v>1135</v>
      </c>
      <c r="E22" s="936"/>
      <c r="F22" s="2"/>
      <c r="G22" s="2"/>
      <c r="H22" s="55"/>
      <c r="I22" s="55"/>
      <c r="J22" s="55"/>
      <c r="K22" s="55"/>
      <c r="L22" s="55"/>
    </row>
    <row r="23" spans="1:12" x14ac:dyDescent="0.2">
      <c r="A23" s="396" t="s">
        <v>1646</v>
      </c>
      <c r="B23" s="395">
        <f>'Интерактивный прайс-лист'!$F$26*VLOOKUP(A23,last!$B$1:$C$1698,2,0)</f>
        <v>1129</v>
      </c>
      <c r="C23" s="495"/>
      <c r="D23" s="1093" t="s">
        <v>1135</v>
      </c>
      <c r="E23" s="936"/>
      <c r="F23" s="2"/>
      <c r="G23" s="2"/>
      <c r="H23" s="55"/>
      <c r="I23" s="55"/>
      <c r="J23" s="55"/>
      <c r="K23" s="55"/>
      <c r="L23" s="55"/>
    </row>
    <row r="24" spans="1:12" x14ac:dyDescent="0.2">
      <c r="A24" s="389" t="s">
        <v>1647</v>
      </c>
      <c r="B24" s="79">
        <f>'Интерактивный прайс-лист'!$F$26*VLOOKUP(A24,last!$B$1:$C$1698,2,0)</f>
        <v>1248</v>
      </c>
      <c r="C24" s="493"/>
      <c r="D24" s="1093" t="s">
        <v>1135</v>
      </c>
      <c r="E24" s="936"/>
      <c r="F24" s="2"/>
      <c r="G24" s="2"/>
      <c r="H24" s="55"/>
      <c r="I24" s="55"/>
      <c r="J24" s="55"/>
      <c r="K24" s="55"/>
      <c r="L24" s="55"/>
    </row>
    <row r="25" spans="1:12" x14ac:dyDescent="0.2">
      <c r="A25" s="389" t="s">
        <v>1648</v>
      </c>
      <c r="B25" s="79">
        <f>'Интерактивный прайс-лист'!$F$26*VLOOKUP(A25,last!$B$1:$C$1698,2,0)</f>
        <v>2179</v>
      </c>
      <c r="C25" s="493"/>
      <c r="D25" s="1093" t="s">
        <v>1135</v>
      </c>
      <c r="E25" s="936"/>
      <c r="F25" s="2"/>
      <c r="G25" s="2"/>
      <c r="H25" s="55"/>
      <c r="I25" s="55"/>
      <c r="J25" s="55"/>
      <c r="K25" s="55"/>
      <c r="L25" s="55"/>
    </row>
    <row r="26" spans="1:12" x14ac:dyDescent="0.2">
      <c r="A26" s="389" t="s">
        <v>924</v>
      </c>
      <c r="B26" s="79">
        <f>'Интерактивный прайс-лист'!$F$26*VLOOKUP(A26,last!$B$1:$C$1698,2,0)</f>
        <v>594</v>
      </c>
      <c r="C26" s="493"/>
      <c r="D26" s="1093" t="s">
        <v>1135</v>
      </c>
      <c r="E26" s="936"/>
      <c r="F26" s="2"/>
      <c r="G26" s="2"/>
      <c r="H26" s="55"/>
      <c r="I26" s="55"/>
      <c r="J26" s="55"/>
      <c r="K26" s="55"/>
      <c r="L26" s="55"/>
    </row>
    <row r="27" spans="1:12" x14ac:dyDescent="0.2">
      <c r="A27" s="389" t="s">
        <v>923</v>
      </c>
      <c r="B27" s="79">
        <f>'Интерактивный прайс-лист'!$F$26*VLOOKUP(A27,last!$B$1:$C$1698,2,0)</f>
        <v>759</v>
      </c>
      <c r="C27" s="493"/>
      <c r="D27" s="1093" t="s">
        <v>1135</v>
      </c>
      <c r="E27" s="936"/>
      <c r="F27" s="2"/>
      <c r="G27" s="2"/>
      <c r="H27" s="55"/>
      <c r="I27" s="55"/>
      <c r="J27" s="55"/>
      <c r="K27" s="55"/>
      <c r="L27" s="55"/>
    </row>
    <row r="28" spans="1:12" x14ac:dyDescent="0.2">
      <c r="A28" s="389" t="s">
        <v>674</v>
      </c>
      <c r="B28" s="79">
        <f>'Интерактивный прайс-лист'!$F$26*VLOOKUP(A28,last!$B$1:$C$1698,2,0)</f>
        <v>623</v>
      </c>
      <c r="C28" s="493"/>
      <c r="D28" s="1093" t="s">
        <v>1135</v>
      </c>
      <c r="E28" s="936"/>
      <c r="F28" s="2"/>
      <c r="G28" s="2"/>
      <c r="H28" s="55"/>
      <c r="I28" s="55"/>
      <c r="J28" s="55"/>
      <c r="K28" s="55"/>
      <c r="L28" s="55"/>
    </row>
    <row r="29" spans="1:12" x14ac:dyDescent="0.2">
      <c r="A29" s="389" t="s">
        <v>673</v>
      </c>
      <c r="B29" s="79">
        <f>'Интерактивный прайс-лист'!$F$26*VLOOKUP(A29,last!$B$1:$C$1698,2,0)</f>
        <v>706</v>
      </c>
      <c r="C29" s="493"/>
      <c r="D29" s="1093" t="s">
        <v>1135</v>
      </c>
      <c r="E29" s="936"/>
      <c r="F29" s="2"/>
      <c r="G29" s="2"/>
      <c r="H29" s="55"/>
      <c r="I29" s="55"/>
      <c r="J29" s="55"/>
      <c r="K29" s="55"/>
      <c r="L29" s="55"/>
    </row>
    <row r="30" spans="1:12" x14ac:dyDescent="0.2">
      <c r="A30" s="389" t="s">
        <v>672</v>
      </c>
      <c r="B30" s="79">
        <f>'Интерактивный прайс-лист'!$F$26*VLOOKUP(A30,last!$B$1:$C$1698,2,0)</f>
        <v>759</v>
      </c>
      <c r="C30" s="493"/>
      <c r="D30" s="1093" t="s">
        <v>1135</v>
      </c>
      <c r="E30" s="936"/>
      <c r="F30" s="2"/>
      <c r="G30" s="2"/>
      <c r="H30" s="55"/>
      <c r="I30" s="55"/>
      <c r="J30" s="55"/>
      <c r="K30" s="55"/>
      <c r="L30" s="55"/>
    </row>
    <row r="31" spans="1:12" x14ac:dyDescent="0.2">
      <c r="A31" s="389" t="s">
        <v>671</v>
      </c>
      <c r="B31" s="79">
        <f>'Интерактивный прайс-лист'!$F$26*VLOOKUP(A31,last!$B$1:$C$1698,2,0)</f>
        <v>890</v>
      </c>
      <c r="C31" s="493"/>
      <c r="D31" s="1093" t="s">
        <v>1135</v>
      </c>
      <c r="E31" s="936"/>
      <c r="F31" s="2"/>
      <c r="G31" s="2"/>
      <c r="H31" s="55"/>
      <c r="I31" s="55"/>
      <c r="J31" s="55"/>
      <c r="K31" s="55"/>
      <c r="L31" s="55"/>
    </row>
    <row r="32" spans="1:12" x14ac:dyDescent="0.2">
      <c r="A32" s="389" t="s">
        <v>670</v>
      </c>
      <c r="B32" s="79">
        <f>'Интерактивный прайс-лист'!$F$26*VLOOKUP(A32,last!$B$1:$C$1698,2,0)</f>
        <v>1666</v>
      </c>
      <c r="C32" s="493"/>
      <c r="D32" s="1093" t="s">
        <v>1135</v>
      </c>
      <c r="E32" s="936"/>
      <c r="F32" s="2"/>
      <c r="G32" s="2"/>
      <c r="H32" s="55"/>
      <c r="I32" s="55"/>
      <c r="J32" s="55"/>
      <c r="K32" s="55"/>
      <c r="L32" s="55"/>
    </row>
    <row r="33" spans="1:12" x14ac:dyDescent="0.2">
      <c r="A33" s="389" t="s">
        <v>669</v>
      </c>
      <c r="B33" s="79">
        <f>'Интерактивный прайс-лист'!$F$26*VLOOKUP(A33,last!$B$1:$C$1698,2,0)</f>
        <v>1780</v>
      </c>
      <c r="C33" s="493"/>
      <c r="D33" s="1093" t="s">
        <v>1135</v>
      </c>
      <c r="E33" s="936"/>
      <c r="F33" s="2"/>
      <c r="G33" s="2"/>
      <c r="H33" s="55"/>
      <c r="I33" s="55"/>
      <c r="J33" s="55"/>
      <c r="K33" s="55"/>
      <c r="L33" s="55"/>
    </row>
    <row r="34" spans="1:12" x14ac:dyDescent="0.2">
      <c r="A34" s="490" t="s">
        <v>668</v>
      </c>
      <c r="B34" s="79">
        <f>'Интерактивный прайс-лист'!$F$26*VLOOKUP(A34,last!$B$1:$C$1698,2,0)</f>
        <v>1910</v>
      </c>
      <c r="C34" s="489"/>
      <c r="D34" s="1093" t="s">
        <v>1135</v>
      </c>
      <c r="E34" s="936"/>
      <c r="F34" s="2"/>
      <c r="G34" s="2"/>
      <c r="H34" s="55"/>
      <c r="I34" s="55"/>
      <c r="J34" s="55"/>
      <c r="K34" s="55"/>
      <c r="L34" s="55"/>
    </row>
    <row r="35" spans="1:12" x14ac:dyDescent="0.2">
      <c r="A35" s="490" t="s">
        <v>689</v>
      </c>
      <c r="B35" s="79">
        <f>'Интерактивный прайс-лист'!$F$26*VLOOKUP(A35,last!$B$1:$C$1698,2,0)</f>
        <v>569</v>
      </c>
      <c r="C35" s="489"/>
      <c r="D35" s="1093" t="s">
        <v>1135</v>
      </c>
      <c r="E35" s="936"/>
      <c r="F35" s="2"/>
      <c r="G35" s="2"/>
      <c r="H35" s="55"/>
      <c r="I35" s="55"/>
      <c r="J35" s="55"/>
      <c r="K35" s="55"/>
      <c r="L35" s="55"/>
    </row>
    <row r="36" spans="1:12" x14ac:dyDescent="0.2">
      <c r="A36" s="490" t="s">
        <v>688</v>
      </c>
      <c r="B36" s="79">
        <f>'Интерактивный прайс-лист'!$F$26*VLOOKUP(A36,last!$B$1:$C$1698,2,0)</f>
        <v>607</v>
      </c>
      <c r="C36" s="489"/>
      <c r="D36" s="1093" t="s">
        <v>1135</v>
      </c>
      <c r="E36" s="936"/>
      <c r="F36" s="2"/>
      <c r="G36" s="2"/>
      <c r="H36" s="55"/>
      <c r="I36" s="55"/>
      <c r="J36" s="55"/>
      <c r="K36" s="55"/>
      <c r="L36" s="55"/>
    </row>
    <row r="37" spans="1:12" ht="13.5" thickBot="1" x14ac:dyDescent="0.25">
      <c r="A37" s="490" t="s">
        <v>687</v>
      </c>
      <c r="B37" s="391">
        <f>'Интерактивный прайс-лист'!$F$26*VLOOKUP(A37,last!$B$1:$C$1698,2,0)</f>
        <v>663</v>
      </c>
      <c r="C37" s="489"/>
      <c r="D37" s="1098" t="s">
        <v>1135</v>
      </c>
      <c r="E37" s="937"/>
      <c r="F37" s="2"/>
      <c r="G37" s="2"/>
      <c r="H37" s="55"/>
      <c r="I37" s="55"/>
      <c r="J37" s="55"/>
      <c r="K37" s="55"/>
      <c r="L37" s="55"/>
    </row>
    <row r="38" spans="1:12" ht="13.5" thickBot="1" x14ac:dyDescent="0.25">
      <c r="A38" s="1089" t="s">
        <v>1137</v>
      </c>
      <c r="B38" s="1090"/>
      <c r="C38" s="1090"/>
      <c r="D38" s="1090"/>
      <c r="E38" s="1091"/>
      <c r="F38" s="2"/>
      <c r="G38" s="2"/>
      <c r="H38" s="55"/>
      <c r="I38" s="55"/>
      <c r="J38" s="55"/>
      <c r="K38" s="55"/>
      <c r="L38" s="55"/>
    </row>
    <row r="39" spans="1:12" x14ac:dyDescent="0.2">
      <c r="A39" s="396" t="s">
        <v>693</v>
      </c>
      <c r="B39" s="395">
        <f>'Интерактивный прайс-лист'!$F$26*VLOOKUP(A39,last!$B$1:$C$1698,2,0)</f>
        <v>875</v>
      </c>
      <c r="C39" s="495"/>
      <c r="D39" s="1099" t="s">
        <v>1135</v>
      </c>
      <c r="E39" s="935"/>
      <c r="F39" s="2"/>
      <c r="G39" s="2"/>
      <c r="H39" s="55"/>
      <c r="I39" s="55"/>
      <c r="J39" s="55"/>
      <c r="K39" s="55"/>
      <c r="L39" s="55"/>
    </row>
    <row r="40" spans="1:12" x14ac:dyDescent="0.2">
      <c r="A40" s="389" t="s">
        <v>1681</v>
      </c>
      <c r="B40" s="79">
        <f>'Интерактивный прайс-лист'!$F$26*VLOOKUP(A40,last!$B$1:$C$1698,2,0)</f>
        <v>990</v>
      </c>
      <c r="C40" s="493"/>
      <c r="D40" s="1093" t="s">
        <v>1135</v>
      </c>
      <c r="E40" s="936"/>
      <c r="F40" s="2"/>
      <c r="G40" s="2"/>
      <c r="H40" s="55"/>
      <c r="I40" s="55"/>
      <c r="J40" s="55"/>
      <c r="K40" s="55"/>
      <c r="L40" s="55"/>
    </row>
    <row r="41" spans="1:12" x14ac:dyDescent="0.2">
      <c r="A41" s="389" t="s">
        <v>691</v>
      </c>
      <c r="B41" s="79">
        <f>'Интерактивный прайс-лист'!$F$26*VLOOKUP(A41,last!$B$1:$C$1698,2,0)</f>
        <v>1747</v>
      </c>
      <c r="C41" s="493"/>
      <c r="D41" s="1093" t="s">
        <v>1135</v>
      </c>
      <c r="E41" s="936"/>
      <c r="F41" s="2"/>
      <c r="G41" s="2"/>
      <c r="H41" s="55"/>
      <c r="I41" s="55"/>
      <c r="J41" s="55"/>
      <c r="K41" s="55"/>
      <c r="L41" s="55"/>
    </row>
    <row r="42" spans="1:12" ht="13.5" thickBot="1" x14ac:dyDescent="0.25">
      <c r="A42" s="490" t="s">
        <v>690</v>
      </c>
      <c r="B42" s="391">
        <f>'Интерактивный прайс-лист'!$F$26*VLOOKUP(A42,last!$B$1:$C$1698,2,0)</f>
        <v>1924</v>
      </c>
      <c r="C42" s="489"/>
      <c r="D42" s="1098" t="s">
        <v>1135</v>
      </c>
      <c r="E42" s="937"/>
      <c r="F42" s="2"/>
      <c r="G42" s="2"/>
      <c r="H42" s="55"/>
      <c r="I42" s="55"/>
      <c r="J42" s="55"/>
      <c r="K42" s="55"/>
      <c r="L42" s="55"/>
    </row>
    <row r="43" spans="1:12" ht="13.5" thickBot="1" x14ac:dyDescent="0.25">
      <c r="A43" s="1089" t="s">
        <v>1136</v>
      </c>
      <c r="B43" s="1090"/>
      <c r="C43" s="1090"/>
      <c r="D43" s="1090"/>
      <c r="E43" s="1091"/>
      <c r="F43" s="2"/>
      <c r="G43" s="2"/>
      <c r="H43" s="55"/>
      <c r="I43" s="55"/>
      <c r="J43" s="55"/>
      <c r="K43" s="55"/>
      <c r="L43" s="55"/>
    </row>
    <row r="44" spans="1:12" x14ac:dyDescent="0.2">
      <c r="A44" s="396" t="s">
        <v>659</v>
      </c>
      <c r="B44" s="395">
        <f>'Интерактивный прайс-лист'!$F$26*VLOOKUP(A44,last!$B$1:$C$1698,2,0)</f>
        <v>1608</v>
      </c>
      <c r="C44" s="495"/>
      <c r="D44" s="1099" t="s">
        <v>1135</v>
      </c>
      <c r="E44" s="935"/>
      <c r="F44" s="2"/>
      <c r="G44" s="2"/>
      <c r="H44" s="55"/>
      <c r="I44" s="55"/>
      <c r="J44" s="55"/>
      <c r="K44" s="55"/>
      <c r="L44" s="55"/>
    </row>
    <row r="45" spans="1:12" x14ac:dyDescent="0.2">
      <c r="A45" s="389" t="s">
        <v>658</v>
      </c>
      <c r="B45" s="79">
        <f>'Интерактивный прайс-лист'!$F$26*VLOOKUP(A45,last!$B$1:$C$1698,2,0)</f>
        <v>1757</v>
      </c>
      <c r="C45" s="493"/>
      <c r="D45" s="1093" t="s">
        <v>1135</v>
      </c>
      <c r="E45" s="936"/>
      <c r="F45" s="2"/>
      <c r="G45" s="2"/>
      <c r="H45" s="55"/>
      <c r="I45" s="55"/>
      <c r="J45" s="55"/>
      <c r="K45" s="55"/>
      <c r="L45" s="55"/>
    </row>
    <row r="46" spans="1:12" x14ac:dyDescent="0.2">
      <c r="A46" s="389" t="s">
        <v>657</v>
      </c>
      <c r="B46" s="79">
        <f>'Интерактивный прайс-лист'!$F$26*VLOOKUP(A46,last!$B$1:$C$1698,2,0)</f>
        <v>3300</v>
      </c>
      <c r="C46" s="493"/>
      <c r="D46" s="1093" t="s">
        <v>1135</v>
      </c>
      <c r="E46" s="936"/>
      <c r="F46" s="2"/>
      <c r="G46" s="2"/>
      <c r="H46" s="55"/>
      <c r="I46" s="55"/>
      <c r="J46" s="55"/>
      <c r="K46" s="55"/>
      <c r="L46" s="55"/>
    </row>
    <row r="47" spans="1:12" x14ac:dyDescent="0.2">
      <c r="A47" s="396" t="s">
        <v>656</v>
      </c>
      <c r="B47" s="395">
        <f>'Интерактивный прайс-лист'!$F$26*VLOOKUP(A47,last!$B$1:$C$1698,2,0)</f>
        <v>1169</v>
      </c>
      <c r="C47" s="495"/>
      <c r="D47" s="1099" t="s">
        <v>1135</v>
      </c>
      <c r="E47" s="935"/>
      <c r="F47" s="2"/>
      <c r="G47" s="2"/>
      <c r="H47" s="55"/>
      <c r="I47" s="55"/>
      <c r="J47" s="55"/>
      <c r="K47" s="55"/>
      <c r="L47" s="55"/>
    </row>
    <row r="48" spans="1:12" x14ac:dyDescent="0.2">
      <c r="A48" s="389" t="s">
        <v>655</v>
      </c>
      <c r="B48" s="79">
        <f>'Интерактивный прайс-лист'!$F$26*VLOOKUP(A48,last!$B$1:$C$1698,2,0)</f>
        <v>1316</v>
      </c>
      <c r="C48" s="493"/>
      <c r="D48" s="1093" t="s">
        <v>1135</v>
      </c>
      <c r="E48" s="936"/>
      <c r="F48" s="2"/>
      <c r="G48" s="2"/>
      <c r="H48" s="55"/>
      <c r="I48" s="55"/>
      <c r="J48" s="55"/>
      <c r="K48" s="55"/>
      <c r="L48" s="55"/>
    </row>
    <row r="49" spans="1:12" ht="13.5" thickBot="1" x14ac:dyDescent="0.25">
      <c r="A49" s="490" t="s">
        <v>654</v>
      </c>
      <c r="B49" s="391">
        <f>'Интерактивный прайс-лист'!$F$26*VLOOKUP(A49,last!$B$1:$C$1698,2,0)</f>
        <v>2343</v>
      </c>
      <c r="C49" s="489"/>
      <c r="D49" s="1098" t="s">
        <v>1135</v>
      </c>
      <c r="E49" s="937"/>
      <c r="F49" s="2"/>
      <c r="G49" s="2"/>
      <c r="H49" s="55"/>
      <c r="I49" s="55"/>
      <c r="J49" s="55"/>
      <c r="K49" s="55"/>
      <c r="L49" s="55"/>
    </row>
    <row r="50" spans="1:12" ht="13.5" thickBot="1" x14ac:dyDescent="0.25">
      <c r="A50" s="1089" t="s">
        <v>1119</v>
      </c>
      <c r="B50" s="1090"/>
      <c r="C50" s="1090"/>
      <c r="D50" s="1090"/>
      <c r="E50" s="1091"/>
      <c r="F50" s="2"/>
      <c r="G50" s="2"/>
      <c r="H50" s="55"/>
      <c r="I50" s="55"/>
      <c r="J50" s="55"/>
      <c r="K50" s="55"/>
      <c r="L50" s="55"/>
    </row>
    <row r="51" spans="1:12" x14ac:dyDescent="0.2">
      <c r="A51" s="389" t="s">
        <v>715</v>
      </c>
      <c r="B51" s="79">
        <f>'Интерактивный прайс-лист'!$F$26*VLOOKUP(A51,last!$B$1:$C$1698,2,0)</f>
        <v>875</v>
      </c>
      <c r="C51" s="493"/>
      <c r="D51" s="1094"/>
      <c r="E51" s="1095"/>
      <c r="F51" s="2"/>
      <c r="G51" s="2"/>
      <c r="H51" s="55"/>
      <c r="I51" s="55"/>
      <c r="J51" s="55"/>
      <c r="K51" s="55"/>
      <c r="L51" s="55"/>
    </row>
    <row r="52" spans="1:12" x14ac:dyDescent="0.2">
      <c r="A52" s="389" t="s">
        <v>714</v>
      </c>
      <c r="B52" s="79">
        <f>'Интерактивный прайс-лист'!$F$26*VLOOKUP(A52,last!$B$1:$C$1698,2,0)</f>
        <v>990</v>
      </c>
      <c r="C52" s="493"/>
      <c r="D52" s="1096"/>
      <c r="E52" s="1097"/>
      <c r="F52" s="2"/>
      <c r="G52" s="2"/>
      <c r="H52" s="55"/>
      <c r="I52" s="55"/>
      <c r="J52" s="55"/>
      <c r="K52" s="55"/>
      <c r="L52" s="55"/>
    </row>
    <row r="53" spans="1:12" x14ac:dyDescent="0.2">
      <c r="A53" s="389" t="s">
        <v>1694</v>
      </c>
      <c r="B53" s="79">
        <f>'Интерактивный прайс-лист'!$F$26*VLOOKUP(A53,last!$B$1:$C$1698,2,0)</f>
        <v>1107</v>
      </c>
      <c r="C53" s="493"/>
      <c r="D53" s="492" t="s">
        <v>965</v>
      </c>
      <c r="E53" s="479">
        <f>'Интерактивный прайс-лист'!$F$26*VLOOKUP(D53,last!$B$1:$C$1698,2,0)</f>
        <v>96</v>
      </c>
      <c r="F53" s="2"/>
      <c r="G53" s="2"/>
      <c r="H53" s="55"/>
      <c r="I53" s="55"/>
      <c r="J53" s="55"/>
      <c r="K53" s="55"/>
      <c r="L53" s="55"/>
    </row>
    <row r="54" spans="1:12" x14ac:dyDescent="0.2">
      <c r="A54" s="389" t="s">
        <v>712</v>
      </c>
      <c r="B54" s="79">
        <f>'Интерактивный прайс-лист'!$F$26*VLOOKUP(A54,last!$B$1:$C$1698,2,0)</f>
        <v>1223</v>
      </c>
      <c r="C54" s="493"/>
      <c r="D54" s="492" t="s">
        <v>964</v>
      </c>
      <c r="E54" s="479">
        <f>'Интерактивный прайс-лист'!$F$26*VLOOKUP(D54,last!$B$1:$C$1698,2,0)</f>
        <v>272</v>
      </c>
      <c r="F54" s="2"/>
      <c r="G54" s="2"/>
      <c r="H54" s="55"/>
      <c r="I54" s="55"/>
      <c r="J54" s="55"/>
      <c r="K54" s="55"/>
      <c r="L54" s="55"/>
    </row>
    <row r="55" spans="1:12" ht="12.75" customHeight="1" x14ac:dyDescent="0.2">
      <c r="A55" s="389" t="s">
        <v>742</v>
      </c>
      <c r="B55" s="79">
        <f>'Интерактивный прайс-лист'!$F$26*VLOOKUP(A55,last!$B$1:$C$1698,2,0)</f>
        <v>1719</v>
      </c>
      <c r="C55" s="493"/>
      <c r="D55" s="494" t="s">
        <v>1133</v>
      </c>
      <c r="E55" s="491"/>
      <c r="F55" s="2"/>
      <c r="G55" s="2"/>
      <c r="H55" s="55"/>
      <c r="I55" s="55"/>
      <c r="J55" s="55"/>
      <c r="K55" s="55"/>
      <c r="L55" s="55"/>
    </row>
    <row r="56" spans="1:12" x14ac:dyDescent="0.2">
      <c r="A56" s="389" t="s">
        <v>741</v>
      </c>
      <c r="B56" s="79">
        <f>'Интерактивный прайс-лист'!$F$26*VLOOKUP(A56,last!$B$1:$C$1698,2,0)</f>
        <v>1851</v>
      </c>
      <c r="C56" s="493"/>
      <c r="D56" s="492"/>
      <c r="E56" s="491"/>
      <c r="F56" s="2"/>
      <c r="G56" s="2"/>
      <c r="H56" s="55"/>
      <c r="I56" s="55"/>
      <c r="J56" s="55"/>
      <c r="K56" s="55"/>
      <c r="L56" s="55"/>
    </row>
    <row r="57" spans="1:12" ht="13.5" thickBot="1" x14ac:dyDescent="0.25">
      <c r="A57" s="490" t="s">
        <v>740</v>
      </c>
      <c r="B57" s="391">
        <f>'Интерактивный прайс-лист'!$F$26*VLOOKUP(A57,last!$B$1:$C$1698,2,0)</f>
        <v>1882</v>
      </c>
      <c r="C57" s="489"/>
      <c r="D57" s="488"/>
      <c r="E57" s="487"/>
      <c r="F57" s="2"/>
      <c r="G57" s="2"/>
      <c r="H57" s="55"/>
      <c r="I57" s="55"/>
      <c r="J57" s="55"/>
      <c r="K57" s="55"/>
      <c r="L57" s="55"/>
    </row>
    <row r="58" spans="1:12" ht="13.5" thickBot="1" x14ac:dyDescent="0.25">
      <c r="A58" s="1089" t="s">
        <v>1134</v>
      </c>
      <c r="B58" s="1090"/>
      <c r="C58" s="1090"/>
      <c r="D58" s="1090"/>
      <c r="E58" s="1091"/>
      <c r="F58" s="2"/>
      <c r="G58" s="2"/>
      <c r="H58" s="55"/>
      <c r="I58" s="55"/>
      <c r="J58" s="55"/>
      <c r="K58" s="55"/>
      <c r="L58" s="55"/>
    </row>
    <row r="59" spans="1:12" ht="12.75" customHeight="1" x14ac:dyDescent="0.2">
      <c r="A59" s="485" t="s">
        <v>711</v>
      </c>
      <c r="B59" s="395">
        <f>'Интерактивный прайс-лист'!$F$26*VLOOKUP(A59,last!$B$1:$C$1698,2,0)</f>
        <v>1231</v>
      </c>
      <c r="C59" s="1054">
        <f>SUM(B59:B60)</f>
        <v>1754</v>
      </c>
      <c r="D59" s="470"/>
      <c r="E59" s="469"/>
      <c r="F59" s="2"/>
      <c r="G59" s="2"/>
      <c r="H59" s="55"/>
      <c r="I59" s="55"/>
      <c r="J59" s="55"/>
      <c r="K59" s="55"/>
      <c r="L59" s="55"/>
    </row>
    <row r="60" spans="1:12" x14ac:dyDescent="0.2">
      <c r="A60" s="324" t="s">
        <v>46</v>
      </c>
      <c r="B60" s="79">
        <f>'Интерактивный прайс-лист'!$F$26*VLOOKUP(A60,last!$B$1:$C$1698,2,0)</f>
        <v>523</v>
      </c>
      <c r="C60" s="1056"/>
      <c r="D60" s="470" t="s">
        <v>965</v>
      </c>
      <c r="E60" s="479">
        <f>'Интерактивный прайс-лист'!$F$26*VLOOKUP(D60,last!$B$1:$C$1698,2,0)</f>
        <v>96</v>
      </c>
      <c r="F60" s="2"/>
      <c r="G60" s="2"/>
      <c r="H60" s="55"/>
      <c r="I60" s="55"/>
      <c r="J60" s="55"/>
      <c r="K60" s="55"/>
      <c r="L60" s="55"/>
    </row>
    <row r="61" spans="1:12" x14ac:dyDescent="0.2">
      <c r="A61" s="389" t="s">
        <v>710</v>
      </c>
      <c r="B61" s="79">
        <f>'Интерактивный прайс-лист'!$F$26*VLOOKUP(A61,last!$B$1:$C$1698,2,0)</f>
        <v>1310</v>
      </c>
      <c r="C61" s="1056">
        <f>SUM(B61:B62)</f>
        <v>1833</v>
      </c>
      <c r="D61" s="470" t="s">
        <v>964</v>
      </c>
      <c r="E61" s="479">
        <f>'Интерактивный прайс-лист'!$F$26*VLOOKUP(D61,last!$B$1:$C$1698,2,0)</f>
        <v>272</v>
      </c>
      <c r="F61" s="2"/>
      <c r="G61" s="2"/>
      <c r="H61" s="55"/>
      <c r="I61" s="55"/>
      <c r="J61" s="55"/>
      <c r="K61" s="55"/>
      <c r="L61" s="55"/>
    </row>
    <row r="62" spans="1:12" x14ac:dyDescent="0.2">
      <c r="A62" s="728" t="s">
        <v>46</v>
      </c>
      <c r="B62" s="79">
        <f>'Интерактивный прайс-лист'!$F$26*VLOOKUP(A62,last!$B$1:$C$1698,2,0)</f>
        <v>523</v>
      </c>
      <c r="C62" s="1056"/>
      <c r="D62" s="480" t="s">
        <v>1133</v>
      </c>
      <c r="E62" s="469"/>
      <c r="F62" s="2"/>
      <c r="G62" s="2"/>
      <c r="H62" s="55"/>
      <c r="I62" s="55"/>
      <c r="J62" s="55"/>
      <c r="K62" s="55"/>
      <c r="L62" s="55"/>
    </row>
    <row r="63" spans="1:12" ht="12.75" customHeight="1" x14ac:dyDescent="0.2">
      <c r="A63" s="389" t="s">
        <v>709</v>
      </c>
      <c r="B63" s="79">
        <f>'Интерактивный прайс-лист'!$F$26*VLOOKUP(A63,last!$B$1:$C$1698,2,0)</f>
        <v>1376</v>
      </c>
      <c r="C63" s="1056">
        <f>SUM(B63:B64)</f>
        <v>1899</v>
      </c>
      <c r="D63" s="1092" t="s">
        <v>44</v>
      </c>
      <c r="E63" s="1115">
        <f>'Интерактивный прайс-лист'!$F$26*VLOOKUP(D63,last!$B$1:$C$1698,2,0)</f>
        <v>210</v>
      </c>
      <c r="F63" s="2"/>
      <c r="G63" s="2"/>
      <c r="H63" s="55"/>
      <c r="I63" s="55"/>
      <c r="J63" s="55"/>
      <c r="K63" s="55"/>
      <c r="L63" s="55"/>
    </row>
    <row r="64" spans="1:12" x14ac:dyDescent="0.2">
      <c r="A64" s="728" t="s">
        <v>46</v>
      </c>
      <c r="B64" s="79">
        <f>'Интерактивный прайс-лист'!$F$26*VLOOKUP(A64,last!$B$1:$C$1698,2,0)</f>
        <v>523</v>
      </c>
      <c r="C64" s="1056"/>
      <c r="D64" s="1092"/>
      <c r="E64" s="1115" t="e">
        <f>'Интерактивный прайс-лист'!$F$26*VLOOKUP(D64,last!$B$1:$C$1698,2,0)</f>
        <v>#N/A</v>
      </c>
      <c r="F64" s="2"/>
      <c r="G64" s="2"/>
      <c r="H64" s="55"/>
      <c r="I64" s="55"/>
      <c r="J64" s="55"/>
      <c r="K64" s="55"/>
      <c r="L64" s="55"/>
    </row>
    <row r="65" spans="1:12" x14ac:dyDescent="0.2">
      <c r="A65" s="389" t="s">
        <v>708</v>
      </c>
      <c r="B65" s="79">
        <f>'Интерактивный прайс-лист'!$F$26*VLOOKUP(A65,last!$B$1:$C$1698,2,0)</f>
        <v>1454</v>
      </c>
      <c r="C65" s="1056">
        <f>SUM(B65:B66)</f>
        <v>1977</v>
      </c>
      <c r="D65" s="1113" t="s">
        <v>1132</v>
      </c>
      <c r="E65" s="483"/>
      <c r="F65" s="2"/>
      <c r="G65" s="2"/>
      <c r="H65" s="55"/>
      <c r="I65" s="55"/>
      <c r="J65" s="55"/>
      <c r="K65" s="55"/>
      <c r="L65" s="55"/>
    </row>
    <row r="66" spans="1:12" x14ac:dyDescent="0.2">
      <c r="A66" s="728" t="s">
        <v>46</v>
      </c>
      <c r="B66" s="79">
        <f>'Интерактивный прайс-лист'!$F$26*VLOOKUP(A66,last!$B$1:$C$1698,2,0)</f>
        <v>523</v>
      </c>
      <c r="C66" s="1056"/>
      <c r="D66" s="1114"/>
      <c r="E66" s="486"/>
      <c r="F66" s="2"/>
      <c r="G66" s="2"/>
      <c r="H66" s="55"/>
      <c r="I66" s="55"/>
      <c r="J66" s="55"/>
      <c r="K66" s="55"/>
      <c r="L66" s="55"/>
    </row>
    <row r="67" spans="1:12" ht="12.75" customHeight="1" x14ac:dyDescent="0.2">
      <c r="A67" s="485" t="s">
        <v>711</v>
      </c>
      <c r="B67" s="395">
        <f>'Интерактивный прайс-лист'!$F$26*VLOOKUP(A67,last!$B$1:$C$1698,2,0)</f>
        <v>1231</v>
      </c>
      <c r="C67" s="1054">
        <f>SUM(B67:B68)</f>
        <v>1791</v>
      </c>
      <c r="D67" s="470"/>
      <c r="E67" s="469"/>
      <c r="F67" s="2"/>
      <c r="G67" s="2"/>
      <c r="H67" s="55"/>
      <c r="I67" s="55"/>
      <c r="J67" s="55"/>
      <c r="K67" s="55"/>
      <c r="L67" s="55"/>
    </row>
    <row r="68" spans="1:12" x14ac:dyDescent="0.2">
      <c r="A68" s="728" t="s">
        <v>45</v>
      </c>
      <c r="B68" s="79">
        <f>'Интерактивный прайс-лист'!$F$26*VLOOKUP(A68,last!$B$1:$C$1698,2,0)</f>
        <v>560</v>
      </c>
      <c r="C68" s="1056"/>
      <c r="D68" s="470" t="s">
        <v>965</v>
      </c>
      <c r="E68" s="479">
        <f>'Интерактивный прайс-лист'!$F$26*VLOOKUP(D68,last!$B$1:$C$1698,2,0)</f>
        <v>96</v>
      </c>
      <c r="F68" s="2"/>
      <c r="G68" s="2"/>
      <c r="H68" s="55"/>
      <c r="I68" s="55"/>
      <c r="J68" s="55"/>
      <c r="K68" s="55"/>
      <c r="L68" s="55"/>
    </row>
    <row r="69" spans="1:12" x14ac:dyDescent="0.2">
      <c r="A69" s="735" t="s">
        <v>710</v>
      </c>
      <c r="B69" s="79">
        <f>'Интерактивный прайс-лист'!$F$26*VLOOKUP(A69,last!$B$1:$C$1698,2,0)</f>
        <v>1310</v>
      </c>
      <c r="C69" s="1056">
        <f>SUM(B69:B70)</f>
        <v>1870</v>
      </c>
      <c r="D69" s="470" t="s">
        <v>964</v>
      </c>
      <c r="E69" s="479">
        <f>'Интерактивный прайс-лист'!$F$26*VLOOKUP(D69,last!$B$1:$C$1698,2,0)</f>
        <v>272</v>
      </c>
      <c r="F69" s="2"/>
      <c r="G69" s="2"/>
      <c r="H69" s="55"/>
      <c r="I69" s="55"/>
      <c r="J69" s="55"/>
      <c r="K69" s="55"/>
      <c r="L69" s="55"/>
    </row>
    <row r="70" spans="1:12" x14ac:dyDescent="0.2">
      <c r="A70" s="728" t="s">
        <v>45</v>
      </c>
      <c r="B70" s="79">
        <f>'Интерактивный прайс-лист'!$F$26*VLOOKUP(A70,last!$B$1:$C$1698,2,0)</f>
        <v>560</v>
      </c>
      <c r="C70" s="1056"/>
      <c r="D70" s="480" t="s">
        <v>1133</v>
      </c>
      <c r="E70" s="469"/>
      <c r="F70" s="2"/>
      <c r="G70" s="2"/>
      <c r="H70" s="55"/>
      <c r="I70" s="55"/>
      <c r="J70" s="55"/>
      <c r="K70" s="55"/>
      <c r="L70" s="55"/>
    </row>
    <row r="71" spans="1:12" ht="12.75" customHeight="1" x14ac:dyDescent="0.2">
      <c r="A71" s="735" t="s">
        <v>709</v>
      </c>
      <c r="B71" s="79">
        <f>'Интерактивный прайс-лист'!$F$26*VLOOKUP(A71,last!$B$1:$C$1698,2,0)</f>
        <v>1376</v>
      </c>
      <c r="C71" s="1056">
        <f>SUM(B71:B72)</f>
        <v>1936</v>
      </c>
      <c r="D71" s="1092" t="s">
        <v>43</v>
      </c>
      <c r="E71" s="1115">
        <f>'Интерактивный прайс-лист'!$F$26*VLOOKUP(D71,last!$B$1:$C$1698,2,0)</f>
        <v>224</v>
      </c>
      <c r="F71" s="2"/>
      <c r="G71" s="2"/>
      <c r="H71" s="55"/>
      <c r="I71" s="55"/>
      <c r="J71" s="55"/>
      <c r="K71" s="55"/>
      <c r="L71" s="55"/>
    </row>
    <row r="72" spans="1:12" x14ac:dyDescent="0.2">
      <c r="A72" s="728" t="s">
        <v>45</v>
      </c>
      <c r="B72" s="79">
        <f>'Интерактивный прайс-лист'!$F$26*VLOOKUP(A72,last!$B$1:$C$1698,2,0)</f>
        <v>560</v>
      </c>
      <c r="C72" s="1056"/>
      <c r="D72" s="1092"/>
      <c r="E72" s="1115" t="e">
        <f>'Интерактивный прайс-лист'!$F$26*VLOOKUP(D72,last!$B$1:$C$1698,2,0)</f>
        <v>#N/A</v>
      </c>
      <c r="F72" s="2"/>
      <c r="G72" s="2"/>
      <c r="H72" s="55"/>
      <c r="I72" s="55"/>
      <c r="J72" s="55"/>
      <c r="K72" s="55"/>
      <c r="L72" s="55"/>
    </row>
    <row r="73" spans="1:12" x14ac:dyDescent="0.2">
      <c r="A73" s="735" t="s">
        <v>708</v>
      </c>
      <c r="B73" s="79">
        <f>'Интерактивный прайс-лист'!$F$26*VLOOKUP(A73,last!$B$1:$C$1698,2,0)</f>
        <v>1454</v>
      </c>
      <c r="C73" s="1056">
        <f>SUM(B73:B74)</f>
        <v>2014</v>
      </c>
      <c r="D73" s="1113" t="s">
        <v>1132</v>
      </c>
      <c r="E73" s="483"/>
      <c r="F73" s="2"/>
      <c r="G73" s="2"/>
      <c r="H73" s="55"/>
      <c r="I73" s="55"/>
      <c r="J73" s="55"/>
      <c r="K73" s="55"/>
      <c r="L73" s="55"/>
    </row>
    <row r="74" spans="1:12" x14ac:dyDescent="0.2">
      <c r="A74" s="728" t="s">
        <v>45</v>
      </c>
      <c r="B74" s="79">
        <f>'Интерактивный прайс-лист'!$F$26*VLOOKUP(A74,last!$B$1:$C$1698,2,0)</f>
        <v>560</v>
      </c>
      <c r="C74" s="1056"/>
      <c r="D74" s="1114"/>
      <c r="E74" s="486"/>
      <c r="F74" s="2"/>
      <c r="G74" s="2"/>
      <c r="H74" s="55"/>
      <c r="I74" s="55"/>
      <c r="J74" s="55"/>
      <c r="K74" s="55"/>
      <c r="L74" s="55"/>
    </row>
    <row r="75" spans="1:12" ht="12.75" customHeight="1" x14ac:dyDescent="0.2">
      <c r="A75" s="485" t="s">
        <v>711</v>
      </c>
      <c r="B75" s="395">
        <f>'Интерактивный прайс-лист'!$F$26*VLOOKUP(A75,last!$B$1:$C$1698,2,0)</f>
        <v>1231</v>
      </c>
      <c r="C75" s="1082">
        <f>SUM(B75:B76)</f>
        <v>1754</v>
      </c>
      <c r="D75" s="470"/>
      <c r="E75" s="469"/>
      <c r="F75" s="2"/>
      <c r="G75" s="2"/>
      <c r="H75" s="55"/>
      <c r="I75" s="55"/>
      <c r="J75" s="55"/>
      <c r="K75" s="55"/>
      <c r="L75" s="55"/>
    </row>
    <row r="76" spans="1:12" x14ac:dyDescent="0.2">
      <c r="A76" s="484" t="s">
        <v>1693</v>
      </c>
      <c r="B76" s="79">
        <f>'Интерактивный прайс-лист'!$F$26*VLOOKUP(A76,last!$B$1:$C$1698,2,0)</f>
        <v>523</v>
      </c>
      <c r="C76" s="1054"/>
      <c r="D76" s="470" t="s">
        <v>965</v>
      </c>
      <c r="E76" s="479">
        <f>'Интерактивный прайс-лист'!$F$26*VLOOKUP(D76,last!$B$1:$C$1698,2,0)</f>
        <v>96</v>
      </c>
      <c r="F76" s="2"/>
      <c r="G76" s="2"/>
      <c r="H76" s="55"/>
      <c r="I76" s="55"/>
      <c r="J76" s="55"/>
      <c r="K76" s="55"/>
      <c r="L76" s="55"/>
    </row>
    <row r="77" spans="1:12" x14ac:dyDescent="0.2">
      <c r="A77" s="389" t="s">
        <v>710</v>
      </c>
      <c r="B77" s="79">
        <f>'Интерактивный прайс-лист'!$F$26*VLOOKUP(A77,last!$B$1:$C$1698,2,0)</f>
        <v>1310</v>
      </c>
      <c r="C77" s="1056">
        <f>SUM(B77:B78)</f>
        <v>1833</v>
      </c>
      <c r="D77" s="470" t="s">
        <v>964</v>
      </c>
      <c r="E77" s="479">
        <f>'Интерактивный прайс-лист'!$F$26*VLOOKUP(D77,last!$B$1:$C$1698,2,0)</f>
        <v>272</v>
      </c>
      <c r="F77" s="2"/>
      <c r="G77" s="2"/>
      <c r="H77" s="55"/>
      <c r="I77" s="55"/>
      <c r="J77" s="55"/>
      <c r="K77" s="55"/>
      <c r="L77" s="55"/>
    </row>
    <row r="78" spans="1:12" x14ac:dyDescent="0.2">
      <c r="A78" s="324" t="s">
        <v>1693</v>
      </c>
      <c r="B78" s="79">
        <f>'Интерактивный прайс-лист'!$F$26*VLOOKUP(A78,last!$B$1:$C$1698,2,0)</f>
        <v>523</v>
      </c>
      <c r="C78" s="1056"/>
      <c r="D78" s="480" t="s">
        <v>1133</v>
      </c>
      <c r="E78" s="469"/>
      <c r="F78" s="2"/>
      <c r="G78" s="2"/>
      <c r="H78" s="55"/>
      <c r="I78" s="55"/>
      <c r="J78" s="55"/>
      <c r="K78" s="55"/>
      <c r="L78" s="55"/>
    </row>
    <row r="79" spans="1:12" ht="12.75" customHeight="1" x14ac:dyDescent="0.2">
      <c r="A79" s="389" t="s">
        <v>709</v>
      </c>
      <c r="B79" s="79">
        <f>'Интерактивный прайс-лист'!$F$26*VLOOKUP(A79,last!$B$1:$C$1698,2,0)</f>
        <v>1376</v>
      </c>
      <c r="C79" s="1056">
        <f>SUM(B79:B80)</f>
        <v>1899</v>
      </c>
      <c r="D79" s="1092" t="s">
        <v>1506</v>
      </c>
      <c r="E79" s="1115">
        <f>'Интерактивный прайс-лист'!$F$26*VLOOKUP(D79,last!$B$1:$C$1698,2,0)</f>
        <v>232</v>
      </c>
      <c r="F79" s="2"/>
      <c r="G79" s="2"/>
      <c r="H79" s="55"/>
      <c r="I79" s="55"/>
      <c r="J79" s="55"/>
      <c r="K79" s="55"/>
      <c r="L79" s="55"/>
    </row>
    <row r="80" spans="1:12" x14ac:dyDescent="0.2">
      <c r="A80" s="324" t="s">
        <v>1693</v>
      </c>
      <c r="B80" s="79">
        <f>'Интерактивный прайс-лист'!$F$26*VLOOKUP(A80,last!$B$1:$C$1698,2,0)</f>
        <v>523</v>
      </c>
      <c r="C80" s="1056"/>
      <c r="D80" s="1092"/>
      <c r="E80" s="1115" t="e">
        <f>'Интерактивный прайс-лист'!$F$26*VLOOKUP(D80,last!$B$1:$C$1698,2,0)</f>
        <v>#N/A</v>
      </c>
      <c r="F80" s="2"/>
      <c r="G80" s="2"/>
      <c r="H80" s="55"/>
      <c r="I80" s="55"/>
      <c r="J80" s="55"/>
      <c r="K80" s="55"/>
      <c r="L80" s="55"/>
    </row>
    <row r="81" spans="1:12" x14ac:dyDescent="0.2">
      <c r="A81" s="389" t="s">
        <v>708</v>
      </c>
      <c r="B81" s="79">
        <f>'Интерактивный прайс-лист'!$F$26*VLOOKUP(A81,last!$B$1:$C$1698,2,0)</f>
        <v>1454</v>
      </c>
      <c r="C81" s="1056">
        <f>SUM(B81:B82)</f>
        <v>1977</v>
      </c>
      <c r="D81" s="1113" t="s">
        <v>1132</v>
      </c>
      <c r="E81" s="483"/>
      <c r="F81" s="2"/>
      <c r="G81" s="2"/>
      <c r="H81" s="55"/>
      <c r="I81" s="55"/>
      <c r="J81" s="55"/>
      <c r="K81" s="55"/>
      <c r="L81" s="55"/>
    </row>
    <row r="82" spans="1:12" ht="13.5" thickBot="1" x14ac:dyDescent="0.25">
      <c r="A82" s="69" t="s">
        <v>1693</v>
      </c>
      <c r="B82" s="391">
        <f>'Интерактивный прайс-лист'!$F$26*VLOOKUP(A82,last!$B$1:$C$1698,2,0)</f>
        <v>523</v>
      </c>
      <c r="C82" s="1082"/>
      <c r="D82" s="1119"/>
      <c r="E82" s="482"/>
      <c r="F82" s="2"/>
      <c r="G82" s="2"/>
      <c r="H82" s="55"/>
      <c r="I82" s="55"/>
      <c r="J82" s="55"/>
      <c r="K82" s="55"/>
      <c r="L82" s="55"/>
    </row>
    <row r="83" spans="1:12" ht="13.5" thickBot="1" x14ac:dyDescent="0.25">
      <c r="A83" s="1089" t="s">
        <v>1117</v>
      </c>
      <c r="B83" s="1090"/>
      <c r="C83" s="1090"/>
      <c r="D83" s="1090"/>
      <c r="E83" s="1091"/>
      <c r="F83" s="2"/>
      <c r="G83" s="2"/>
      <c r="H83" s="55"/>
      <c r="I83" s="55"/>
      <c r="J83" s="55"/>
      <c r="K83" s="55"/>
      <c r="L83" s="55"/>
    </row>
    <row r="84" spans="1:12" ht="12.75" customHeight="1" x14ac:dyDescent="0.2">
      <c r="A84" s="396" t="s">
        <v>735</v>
      </c>
      <c r="B84" s="395">
        <f>'Интерактивный прайс-лист'!$F$26*VLOOKUP(A84,last!$B$1:$C$1698,2,0)</f>
        <v>1192</v>
      </c>
      <c r="C84" s="1054">
        <f>SUM(B84:B85)</f>
        <v>1696</v>
      </c>
      <c r="D84" s="475"/>
      <c r="E84" s="481"/>
      <c r="F84" s="2"/>
      <c r="G84" s="2"/>
      <c r="H84" s="55"/>
      <c r="I84" s="55"/>
      <c r="J84" s="55"/>
      <c r="K84" s="55"/>
      <c r="L84" s="55"/>
    </row>
    <row r="85" spans="1:12" x14ac:dyDescent="0.2">
      <c r="A85" s="324" t="s">
        <v>929</v>
      </c>
      <c r="B85" s="79">
        <f>'Интерактивный прайс-лист'!$F$26*VLOOKUP(A85,last!$B$1:$C$1698,2,0)</f>
        <v>504</v>
      </c>
      <c r="C85" s="1056"/>
      <c r="D85" s="470" t="s">
        <v>965</v>
      </c>
      <c r="E85" s="479">
        <f>'Интерактивный прайс-лист'!$F$26*VLOOKUP(D85,last!$B$1:$C$1698,2,0)</f>
        <v>96</v>
      </c>
      <c r="F85" s="2"/>
      <c r="G85" s="2"/>
      <c r="H85" s="55"/>
      <c r="I85" s="55"/>
      <c r="J85" s="55"/>
      <c r="K85" s="55"/>
      <c r="L85" s="55"/>
    </row>
    <row r="86" spans="1:12" x14ac:dyDescent="0.2">
      <c r="A86" s="389" t="s">
        <v>734</v>
      </c>
      <c r="B86" s="79">
        <f>'Интерактивный прайс-лист'!$F$26*VLOOKUP(A86,last!$B$1:$C$1698,2,0)</f>
        <v>1332</v>
      </c>
      <c r="C86" s="1056">
        <f>SUM(B86:B87)</f>
        <v>1836</v>
      </c>
      <c r="D86" s="480" t="s">
        <v>1133</v>
      </c>
      <c r="E86" s="479"/>
      <c r="F86" s="2"/>
      <c r="G86" s="2"/>
      <c r="H86" s="55"/>
      <c r="I86" s="55"/>
      <c r="J86" s="55"/>
      <c r="K86" s="55"/>
      <c r="L86" s="55"/>
    </row>
    <row r="87" spans="1:12" ht="12.75" customHeight="1" x14ac:dyDescent="0.2">
      <c r="A87" s="324" t="s">
        <v>929</v>
      </c>
      <c r="B87" s="79">
        <f>'Интерактивный прайс-лист'!$F$26*VLOOKUP(A87,last!$B$1:$C$1698,2,0)</f>
        <v>504</v>
      </c>
      <c r="C87" s="1056"/>
      <c r="D87" s="470"/>
      <c r="E87" s="479"/>
      <c r="F87" s="2"/>
      <c r="G87" s="2"/>
      <c r="H87" s="55"/>
      <c r="I87" s="55"/>
      <c r="J87" s="55"/>
      <c r="K87" s="55"/>
      <c r="L87" s="55"/>
    </row>
    <row r="88" spans="1:12" x14ac:dyDescent="0.2">
      <c r="A88" s="389" t="s">
        <v>733</v>
      </c>
      <c r="B88" s="79">
        <f>'Интерактивный прайс-лист'!$F$26*VLOOKUP(A88,last!$B$1:$C$1698,2,0)</f>
        <v>1389</v>
      </c>
      <c r="C88" s="1056">
        <f>SUM(B88:B89)</f>
        <v>1893</v>
      </c>
      <c r="D88" s="470"/>
      <c r="E88" s="479"/>
      <c r="F88" s="2"/>
      <c r="G88" s="2"/>
      <c r="H88" s="55"/>
      <c r="I88" s="55"/>
      <c r="J88" s="55"/>
      <c r="K88" s="55"/>
      <c r="L88" s="55"/>
    </row>
    <row r="89" spans="1:12" x14ac:dyDescent="0.2">
      <c r="A89" s="324" t="s">
        <v>929</v>
      </c>
      <c r="B89" s="79">
        <f>'Интерактивный прайс-лист'!$F$26*VLOOKUP(A89,last!$B$1:$C$1698,2,0)</f>
        <v>504</v>
      </c>
      <c r="C89" s="1056"/>
      <c r="D89" s="470" t="s">
        <v>964</v>
      </c>
      <c r="E89" s="479">
        <f>'Интерактивный прайс-лист'!$F$26*VLOOKUP(D89,last!$B$1:$C$1698,2,0)</f>
        <v>272</v>
      </c>
      <c r="F89" s="2"/>
      <c r="G89" s="2"/>
      <c r="H89" s="55"/>
      <c r="I89" s="55"/>
      <c r="J89" s="55"/>
      <c r="K89" s="55"/>
      <c r="L89" s="55"/>
    </row>
    <row r="90" spans="1:12" ht="12.75" customHeight="1" x14ac:dyDescent="0.2">
      <c r="A90" s="389" t="s">
        <v>735</v>
      </c>
      <c r="B90" s="79">
        <f>'Интерактивный прайс-лист'!$F$26*VLOOKUP(A90,last!$B$1:$C$1698,2,0)</f>
        <v>1192</v>
      </c>
      <c r="C90" s="1056">
        <f>SUM(B90:B91)</f>
        <v>1742</v>
      </c>
      <c r="D90" s="480" t="s">
        <v>1133</v>
      </c>
      <c r="E90" s="479"/>
      <c r="F90" s="2"/>
      <c r="G90" s="2"/>
      <c r="H90" s="55"/>
      <c r="I90" s="55"/>
      <c r="J90" s="55"/>
      <c r="K90" s="55"/>
      <c r="L90" s="55"/>
    </row>
    <row r="91" spans="1:12" x14ac:dyDescent="0.2">
      <c r="A91" s="324" t="s">
        <v>927</v>
      </c>
      <c r="B91" s="79">
        <f>'Интерактивный прайс-лист'!$F$26*VLOOKUP(A91,last!$B$1:$C$1698,2,0)</f>
        <v>550</v>
      </c>
      <c r="C91" s="1056"/>
      <c r="D91" s="480"/>
      <c r="E91" s="479"/>
      <c r="F91" s="2"/>
      <c r="G91" s="2"/>
      <c r="H91" s="55"/>
      <c r="I91" s="55"/>
      <c r="J91" s="55"/>
      <c r="K91" s="55"/>
      <c r="L91" s="55"/>
    </row>
    <row r="92" spans="1:12" x14ac:dyDescent="0.2">
      <c r="A92" s="389" t="s">
        <v>734</v>
      </c>
      <c r="B92" s="79">
        <f>'Интерактивный прайс-лист'!$F$26*VLOOKUP(A92,last!$B$1:$C$1698,2,0)</f>
        <v>1332</v>
      </c>
      <c r="C92" s="1056">
        <f>SUM(B92:B93)</f>
        <v>1882</v>
      </c>
      <c r="D92" s="470"/>
      <c r="E92" s="479"/>
      <c r="F92" s="2"/>
      <c r="G92" s="2"/>
      <c r="H92" s="55"/>
      <c r="I92" s="55"/>
      <c r="J92" s="55"/>
      <c r="K92" s="55"/>
      <c r="L92" s="55"/>
    </row>
    <row r="93" spans="1:12" ht="12.75" customHeight="1" x14ac:dyDescent="0.2">
      <c r="A93" s="324" t="s">
        <v>927</v>
      </c>
      <c r="B93" s="79">
        <f>'Интерактивный прайс-лист'!$F$26*VLOOKUP(A93,last!$B$1:$C$1698,2,0)</f>
        <v>550</v>
      </c>
      <c r="C93" s="1056"/>
      <c r="D93" s="470" t="s">
        <v>946</v>
      </c>
      <c r="E93" s="479">
        <f>'Интерактивный прайс-лист'!$F$26*VLOOKUP(D93,last!$B$1:$C$1698,2,0)</f>
        <v>195</v>
      </c>
      <c r="F93" s="2"/>
      <c r="G93" s="2"/>
      <c r="H93" s="55"/>
      <c r="I93" s="55"/>
      <c r="J93" s="55"/>
      <c r="K93" s="55"/>
      <c r="L93" s="55"/>
    </row>
    <row r="94" spans="1:12" x14ac:dyDescent="0.2">
      <c r="A94" s="389" t="s">
        <v>733</v>
      </c>
      <c r="B94" s="79">
        <f>'Интерактивный прайс-лист'!$F$26*VLOOKUP(A94,last!$B$1:$C$1698,2,0)</f>
        <v>1389</v>
      </c>
      <c r="C94" s="1056">
        <f>SUM(B94:B95)</f>
        <v>1939</v>
      </c>
      <c r="D94" s="480" t="s">
        <v>1132</v>
      </c>
      <c r="E94" s="479"/>
      <c r="F94" s="2"/>
      <c r="G94" s="2"/>
      <c r="H94" s="55"/>
      <c r="I94" s="55"/>
      <c r="J94" s="55"/>
      <c r="K94" s="55"/>
      <c r="L94" s="55"/>
    </row>
    <row r="95" spans="1:12" ht="13.5" thickBot="1" x14ac:dyDescent="0.25">
      <c r="A95" s="69" t="s">
        <v>927</v>
      </c>
      <c r="B95" s="391">
        <f>'Интерактивный прайс-лист'!$F$26*VLOOKUP(A95,last!$B$1:$C$1698,2,0)</f>
        <v>550</v>
      </c>
      <c r="C95" s="1082"/>
      <c r="D95" s="480"/>
      <c r="E95" s="479"/>
      <c r="F95" s="2"/>
      <c r="G95" s="2"/>
      <c r="H95" s="55"/>
      <c r="I95" s="55"/>
      <c r="J95" s="55"/>
      <c r="K95" s="55"/>
      <c r="L95" s="55"/>
    </row>
    <row r="96" spans="1:12" ht="13.5" thickBot="1" x14ac:dyDescent="0.25">
      <c r="A96" s="1116" t="s">
        <v>1113</v>
      </c>
      <c r="B96" s="1117"/>
      <c r="C96" s="1117"/>
      <c r="D96" s="1117"/>
      <c r="E96" s="1118"/>
      <c r="F96" s="2"/>
      <c r="G96" s="2"/>
      <c r="H96" s="55"/>
      <c r="I96" s="55"/>
      <c r="J96" s="55"/>
      <c r="K96" s="55"/>
      <c r="L96" s="55"/>
    </row>
    <row r="97" spans="1:12" ht="12.75" customHeight="1" x14ac:dyDescent="0.2">
      <c r="A97" s="478" t="s">
        <v>701</v>
      </c>
      <c r="B97" s="477">
        <f>'Интерактивный прайс-лист'!$F$26*VLOOKUP(A97,last!$B$1:$C$1698,2,0)</f>
        <v>1549</v>
      </c>
      <c r="C97" s="476"/>
      <c r="D97" s="475" t="s">
        <v>965</v>
      </c>
      <c r="E97" s="474">
        <f>'Интерактивный прайс-лист'!$F$26*VLOOKUP(D97,last!$B$1:$C$1698,2,0)</f>
        <v>96</v>
      </c>
      <c r="F97" s="2"/>
      <c r="G97" s="2"/>
      <c r="H97" s="55"/>
      <c r="I97" s="55"/>
      <c r="J97" s="55"/>
      <c r="K97" s="55"/>
      <c r="L97" s="55"/>
    </row>
    <row r="98" spans="1:12" x14ac:dyDescent="0.2">
      <c r="A98" s="473" t="s">
        <v>700</v>
      </c>
      <c r="B98" s="472">
        <f>'Интерактивный прайс-лист'!$F$26*VLOOKUP(A98,last!$B$1:$C$1698,2,0)</f>
        <v>1628</v>
      </c>
      <c r="C98" s="471"/>
      <c r="D98" s="470" t="s">
        <v>964</v>
      </c>
      <c r="E98" s="469">
        <f>'Интерактивный прайс-лист'!$F$26*VLOOKUP(D98,last!$B$1:$C$1698,2,0)</f>
        <v>272</v>
      </c>
      <c r="F98" s="2"/>
      <c r="G98" s="2"/>
      <c r="H98" s="55"/>
      <c r="I98" s="55"/>
      <c r="J98" s="55"/>
      <c r="K98" s="55"/>
      <c r="L98" s="55"/>
    </row>
    <row r="99" spans="1:12" ht="13.5" thickBot="1" x14ac:dyDescent="0.25">
      <c r="A99" s="468" t="s">
        <v>699</v>
      </c>
      <c r="B99" s="467">
        <f>'Интерактивный прайс-лист'!$F$26*VLOOKUP(A99,last!$B$1:$C$1698,2,0)</f>
        <v>1751</v>
      </c>
      <c r="C99" s="466"/>
      <c r="D99" s="465" t="s">
        <v>39</v>
      </c>
      <c r="E99" s="464">
        <f>'Интерактивный прайс-лист'!$F$26*VLOOKUP(D99,last!$B$1:$C$1698,2,0)</f>
        <v>377</v>
      </c>
      <c r="F99" s="2"/>
      <c r="G99" s="2"/>
      <c r="H99" s="55"/>
      <c r="I99" s="55"/>
      <c r="J99" s="55"/>
      <c r="K99" s="55"/>
      <c r="L99" s="55"/>
    </row>
    <row r="100" spans="1:12" x14ac:dyDescent="0.2">
      <c r="A100" s="177"/>
      <c r="B100" s="55"/>
      <c r="C100" s="356"/>
      <c r="D100" s="463"/>
      <c r="E100" s="463"/>
      <c r="F100" s="2"/>
      <c r="G100" s="2"/>
      <c r="H100" s="55"/>
      <c r="I100" s="55"/>
      <c r="J100" s="55"/>
      <c r="K100" s="55"/>
      <c r="L100" s="55"/>
    </row>
    <row r="101" spans="1:12" x14ac:dyDescent="0.2">
      <c r="A101" s="177"/>
      <c r="B101" s="55"/>
      <c r="C101" s="356"/>
      <c r="D101" s="463"/>
      <c r="E101" s="463"/>
      <c r="F101" s="2"/>
      <c r="G101" s="2"/>
      <c r="H101" s="55"/>
      <c r="I101" s="55"/>
      <c r="J101" s="55"/>
      <c r="K101" s="55"/>
      <c r="L101" s="55"/>
    </row>
    <row r="102" spans="1:12" x14ac:dyDescent="0.2">
      <c r="A102" s="177"/>
      <c r="B102" s="55"/>
      <c r="C102" s="356"/>
      <c r="D102" s="463"/>
      <c r="E102" s="463"/>
      <c r="F102" s="2"/>
      <c r="G102" s="2"/>
      <c r="H102" s="55"/>
      <c r="I102" s="55"/>
      <c r="J102" s="55"/>
      <c r="K102" s="55"/>
      <c r="L102" s="55"/>
    </row>
    <row r="103" spans="1:12" x14ac:dyDescent="0.2">
      <c r="A103" s="177"/>
      <c r="B103" s="55"/>
      <c r="C103" s="356"/>
      <c r="D103" s="463"/>
      <c r="E103" s="463"/>
      <c r="F103" s="2"/>
      <c r="G103" s="2"/>
      <c r="H103" s="55"/>
      <c r="I103" s="55"/>
      <c r="J103" s="55"/>
      <c r="K103" s="55"/>
      <c r="L103" s="55"/>
    </row>
    <row r="104" spans="1:12" x14ac:dyDescent="0.2">
      <c r="C104" s="462"/>
      <c r="D104" s="461"/>
      <c r="E104" s="460"/>
      <c r="F104" s="460"/>
      <c r="G104" s="460"/>
    </row>
  </sheetData>
  <sheetProtection password="CC0B" sheet="1" objects="1" scenarios="1"/>
  <mergeCells count="73">
    <mergeCell ref="C90:C91"/>
    <mergeCell ref="D46:E46"/>
    <mergeCell ref="E71:E72"/>
    <mergeCell ref="A96:E96"/>
    <mergeCell ref="C59:C60"/>
    <mergeCell ref="C61:C62"/>
    <mergeCell ref="C63:C64"/>
    <mergeCell ref="D63:D64"/>
    <mergeCell ref="E63:E64"/>
    <mergeCell ref="E79:E80"/>
    <mergeCell ref="C81:C82"/>
    <mergeCell ref="D81:D82"/>
    <mergeCell ref="C65:C66"/>
    <mergeCell ref="C94:C95"/>
    <mergeCell ref="A83:E83"/>
    <mergeCell ref="C86:C87"/>
    <mergeCell ref="C92:C93"/>
    <mergeCell ref="D34:E34"/>
    <mergeCell ref="D35:E35"/>
    <mergeCell ref="D47:E47"/>
    <mergeCell ref="D48:E48"/>
    <mergeCell ref="D49:E49"/>
    <mergeCell ref="A50:E50"/>
    <mergeCell ref="D39:E39"/>
    <mergeCell ref="D40:E40"/>
    <mergeCell ref="C77:C78"/>
    <mergeCell ref="C79:C80"/>
    <mergeCell ref="D79:D80"/>
    <mergeCell ref="D65:D66"/>
    <mergeCell ref="C75:C76"/>
    <mergeCell ref="C88:C89"/>
    <mergeCell ref="D37:E37"/>
    <mergeCell ref="D24:E24"/>
    <mergeCell ref="D30:E30"/>
    <mergeCell ref="D25:E25"/>
    <mergeCell ref="D28:E28"/>
    <mergeCell ref="C84:C85"/>
    <mergeCell ref="D29:E29"/>
    <mergeCell ref="D26:E26"/>
    <mergeCell ref="D27:E27"/>
    <mergeCell ref="C67:C68"/>
    <mergeCell ref="C69:C70"/>
    <mergeCell ref="D31:E31"/>
    <mergeCell ref="D32:E32"/>
    <mergeCell ref="C73:C74"/>
    <mergeCell ref="D73:D74"/>
    <mergeCell ref="D33:E33"/>
    <mergeCell ref="D36:E36"/>
    <mergeCell ref="D16:E16"/>
    <mergeCell ref="A17:E17"/>
    <mergeCell ref="D18:E18"/>
    <mergeCell ref="D23:E23"/>
    <mergeCell ref="D20:E20"/>
    <mergeCell ref="D21:E21"/>
    <mergeCell ref="D19:E19"/>
    <mergeCell ref="D22:E22"/>
    <mergeCell ref="A2:C3"/>
    <mergeCell ref="A9:B9"/>
    <mergeCell ref="A10:B10"/>
    <mergeCell ref="A11:C11"/>
    <mergeCell ref="B15:E15"/>
    <mergeCell ref="A8:B8"/>
    <mergeCell ref="A38:E38"/>
    <mergeCell ref="C71:C72"/>
    <mergeCell ref="D71:D72"/>
    <mergeCell ref="D41:E41"/>
    <mergeCell ref="D51:E51"/>
    <mergeCell ref="D52:E52"/>
    <mergeCell ref="A58:E58"/>
    <mergeCell ref="A43:E43"/>
    <mergeCell ref="D42:E42"/>
    <mergeCell ref="D44:E44"/>
    <mergeCell ref="D45:E45"/>
  </mergeCells>
  <pageMargins left="0.75" right="0.75" top="1" bottom="1" header="0.5" footer="0.5"/>
  <pageSetup paperSize="9" scale="52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view="pageBreakPreview" zoomScale="85" zoomScaleNormal="75" zoomScaleSheetLayoutView="85" workbookViewId="0">
      <pane xSplit="4" ySplit="4" topLeftCell="E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C6" sqref="C6"/>
    </sheetView>
  </sheetViews>
  <sheetFormatPr defaultRowHeight="12.75" x14ac:dyDescent="0.2"/>
  <cols>
    <col min="1" max="1" width="32.42578125" style="52" customWidth="1"/>
    <col min="2" max="2" width="17.42578125" style="52" customWidth="1"/>
    <col min="3" max="3" width="14.28515625" style="52" bestFit="1" customWidth="1"/>
    <col min="4" max="4" width="17.28515625" style="508" customWidth="1"/>
    <col min="5" max="5" width="16.5703125" style="52" customWidth="1"/>
    <col min="6" max="7" width="17.7109375" style="52" customWidth="1"/>
    <col min="8" max="8" width="9.140625" style="52"/>
    <col min="9" max="9" width="11.7109375" style="52" customWidth="1"/>
    <col min="10" max="16384" width="9.140625" style="52"/>
  </cols>
  <sheetData>
    <row r="1" spans="1:7" ht="13.5" thickBot="1" x14ac:dyDescent="0.25">
      <c r="A1" s="169"/>
      <c r="B1" s="169"/>
      <c r="C1" s="169"/>
      <c r="D1" s="512"/>
      <c r="E1" s="169"/>
      <c r="F1" s="169"/>
      <c r="G1" s="169"/>
    </row>
    <row r="2" spans="1:7" x14ac:dyDescent="0.2">
      <c r="A2" s="948" t="s">
        <v>1145</v>
      </c>
      <c r="B2" s="949"/>
      <c r="C2" s="949"/>
      <c r="D2" s="950"/>
      <c r="E2" s="513"/>
      <c r="F2" s="513"/>
      <c r="G2" s="513"/>
    </row>
    <row r="3" spans="1:7" ht="13.5" thickBot="1" x14ac:dyDescent="0.25">
      <c r="A3" s="951"/>
      <c r="B3" s="952"/>
      <c r="C3" s="952"/>
      <c r="D3" s="953"/>
      <c r="E3" s="513"/>
      <c r="F3" s="513"/>
      <c r="G3" s="513"/>
    </row>
    <row r="4" spans="1:7" s="169" customFormat="1" ht="5.25" customHeight="1" x14ac:dyDescent="0.2">
      <c r="D4" s="512"/>
    </row>
    <row r="5" spans="1:7" s="95" customFormat="1" x14ac:dyDescent="0.2">
      <c r="A5" s="96"/>
      <c r="B5" s="96"/>
      <c r="C5" s="96"/>
      <c r="D5" s="96"/>
      <c r="E5" s="96"/>
      <c r="F5" s="96"/>
      <c r="G5" s="96"/>
    </row>
    <row r="6" spans="1:7" s="95" customFormat="1" ht="13.5" thickBot="1" x14ac:dyDescent="0.25">
      <c r="A6" s="97" t="s">
        <v>1020</v>
      </c>
      <c r="B6" s="97"/>
      <c r="C6" s="97"/>
      <c r="D6" s="97" t="s">
        <v>1023</v>
      </c>
      <c r="E6" s="96"/>
      <c r="F6" s="96"/>
      <c r="G6" s="96"/>
    </row>
    <row r="7" spans="1:7" x14ac:dyDescent="0.2">
      <c r="A7" s="1134" t="s">
        <v>1018</v>
      </c>
      <c r="B7" s="1135"/>
      <c r="C7" s="441"/>
      <c r="D7" s="511"/>
      <c r="E7" s="440" t="s">
        <v>132</v>
      </c>
      <c r="F7" s="190" t="s">
        <v>129</v>
      </c>
      <c r="G7" s="439" t="s">
        <v>126</v>
      </c>
    </row>
    <row r="8" spans="1:7" x14ac:dyDescent="0.2">
      <c r="A8" s="889" t="s">
        <v>1017</v>
      </c>
      <c r="B8" s="893"/>
      <c r="C8" s="86" t="s">
        <v>1015</v>
      </c>
      <c r="D8" s="85" t="s">
        <v>1014</v>
      </c>
      <c r="E8" s="140">
        <v>12.6</v>
      </c>
      <c r="F8" s="138">
        <v>14</v>
      </c>
      <c r="G8" s="121">
        <v>15.5</v>
      </c>
    </row>
    <row r="9" spans="1:7" x14ac:dyDescent="0.2">
      <c r="A9" s="865" t="s">
        <v>1016</v>
      </c>
      <c r="B9" s="867"/>
      <c r="C9" s="82" t="s">
        <v>1015</v>
      </c>
      <c r="D9" s="66" t="s">
        <v>1014</v>
      </c>
      <c r="E9" s="137">
        <v>14.2</v>
      </c>
      <c r="F9" s="135">
        <v>16</v>
      </c>
      <c r="G9" s="118">
        <v>18</v>
      </c>
    </row>
    <row r="10" spans="1:7" ht="13.5" thickBot="1" x14ac:dyDescent="0.25">
      <c r="A10" s="961" t="s">
        <v>1011</v>
      </c>
      <c r="B10" s="962"/>
      <c r="C10" s="962"/>
      <c r="D10" s="77" t="s">
        <v>999</v>
      </c>
      <c r="E10" s="115">
        <f>'Интерактивный прайс-лист'!$F$26*VLOOKUP(E7,last!$B$1:$C$3057,2,0)</f>
        <v>6190</v>
      </c>
      <c r="F10" s="76">
        <f>'Интерактивный прайс-лист'!$F$26*VLOOKUP(F7,last!$B$1:$C$3057,2,0)</f>
        <v>6877</v>
      </c>
      <c r="G10" s="75">
        <f>'Интерактивный прайс-лист'!$F$26*VLOOKUP(G7,last!$B$1:$C$3057,2,0)</f>
        <v>7556</v>
      </c>
    </row>
    <row r="11" spans="1:7" ht="13.5" thickBot="1" x14ac:dyDescent="0.25">
      <c r="A11" s="177"/>
      <c r="B11" s="177"/>
      <c r="C11" s="177"/>
      <c r="D11" s="55"/>
      <c r="E11" s="55"/>
      <c r="F11" s="55"/>
      <c r="G11" s="55"/>
    </row>
    <row r="12" spans="1:7" ht="13.5" thickBot="1" x14ac:dyDescent="0.25">
      <c r="A12" s="1032" t="s">
        <v>1009</v>
      </c>
      <c r="B12" s="1033"/>
      <c r="C12" s="1033"/>
      <c r="D12" s="1034"/>
      <c r="E12" s="1129"/>
      <c r="F12" s="1129"/>
      <c r="G12" s="1130"/>
    </row>
    <row r="13" spans="1:7" x14ac:dyDescent="0.2">
      <c r="A13" s="889" t="s">
        <v>1144</v>
      </c>
      <c r="B13" s="893"/>
      <c r="C13" s="70" t="s">
        <v>314</v>
      </c>
      <c r="D13" s="85" t="s">
        <v>999</v>
      </c>
      <c r="E13" s="1131">
        <f>'Интерактивный прайс-лист'!$F$26*VLOOKUP(C13,last!$B$1:$C$1698,2,0)</f>
        <v>132</v>
      </c>
      <c r="F13" s="1132" t="e">
        <f>#REF!*VLOOKUP(F14,last!$B$1:$C$1698,2,0)</f>
        <v>#REF!</v>
      </c>
      <c r="G13" s="1133" t="e">
        <f>#REF!*VLOOKUP(G14,last!$B$1:$C$1698,2,0)</f>
        <v>#REF!</v>
      </c>
    </row>
    <row r="14" spans="1:7" x14ac:dyDescent="0.2">
      <c r="A14" s="865" t="s">
        <v>1143</v>
      </c>
      <c r="B14" s="867"/>
      <c r="C14" s="67" t="s">
        <v>968</v>
      </c>
      <c r="D14" s="66" t="s">
        <v>999</v>
      </c>
      <c r="E14" s="1003">
        <f>'Интерактивный прайс-лист'!$F$26*VLOOKUP(C14,last!$B$1:$C$1698,2,0)</f>
        <v>590</v>
      </c>
      <c r="F14" s="991" t="e">
        <f>#REF!*VLOOKUP(F15,last!$B$1:$C$1698,2,0)</f>
        <v>#REF!</v>
      </c>
      <c r="G14" s="876" t="e">
        <f>#REF!*VLOOKUP(G15,last!$B$1:$C$1698,2,0)</f>
        <v>#REF!</v>
      </c>
    </row>
    <row r="15" spans="1:7" ht="13.5" thickBot="1" x14ac:dyDescent="0.25">
      <c r="A15" s="961"/>
      <c r="B15" s="962"/>
      <c r="C15" s="179" t="s">
        <v>967</v>
      </c>
      <c r="D15" s="77" t="s">
        <v>999</v>
      </c>
      <c r="E15" s="1004">
        <f>'Интерактивный прайс-лист'!$F$26*VLOOKUP(C15,last!$B$1:$C$1698,2,0)</f>
        <v>638</v>
      </c>
      <c r="F15" s="995" t="e">
        <f>#REF!*VLOOKUP(F16,last!$B$1:$C$1698,2,0)</f>
        <v>#REF!</v>
      </c>
      <c r="G15" s="956" t="e">
        <f>#REF!*VLOOKUP(G16,last!$B$1:$C$1698,2,0)</f>
        <v>#REF!</v>
      </c>
    </row>
    <row r="16" spans="1:7" x14ac:dyDescent="0.2">
      <c r="A16" s="54"/>
      <c r="B16" s="54"/>
      <c r="C16" s="54"/>
      <c r="D16" s="177"/>
      <c r="E16" s="54"/>
      <c r="F16" s="54"/>
      <c r="G16" s="54"/>
    </row>
    <row r="17" spans="1:7" s="95" customFormat="1" x14ac:dyDescent="0.2">
      <c r="A17" s="96"/>
      <c r="B17" s="96"/>
      <c r="C17" s="96"/>
      <c r="D17" s="96"/>
      <c r="E17" s="96"/>
      <c r="F17" s="96"/>
      <c r="G17" s="96"/>
    </row>
    <row r="18" spans="1:7" ht="13.5" thickBot="1" x14ac:dyDescent="0.25">
      <c r="A18" s="1120" t="s">
        <v>1142</v>
      </c>
      <c r="B18" s="1120"/>
      <c r="C18" s="1120"/>
      <c r="D18" s="1120"/>
      <c r="E18" s="1120"/>
      <c r="F18" s="54"/>
      <c r="G18" s="54"/>
    </row>
    <row r="19" spans="1:7" x14ac:dyDescent="0.2">
      <c r="A19" s="497" t="s">
        <v>1141</v>
      </c>
      <c r="B19" s="1104" t="s">
        <v>1129</v>
      </c>
      <c r="C19" s="1104"/>
      <c r="D19" s="1104"/>
      <c r="E19" s="1105"/>
      <c r="F19" s="54"/>
      <c r="G19" s="54"/>
    </row>
    <row r="20" spans="1:7" ht="13.5" thickBot="1" x14ac:dyDescent="0.25">
      <c r="A20" s="496" t="s">
        <v>1020</v>
      </c>
      <c r="B20" s="510" t="s">
        <v>1128</v>
      </c>
      <c r="C20" s="510" t="s">
        <v>1127</v>
      </c>
      <c r="D20" s="1121" t="s">
        <v>1138</v>
      </c>
      <c r="E20" s="1122"/>
      <c r="F20" s="54"/>
      <c r="G20" s="54"/>
    </row>
    <row r="21" spans="1:7" ht="13.5" thickBot="1" x14ac:dyDescent="0.25">
      <c r="A21" s="1089" t="s">
        <v>1124</v>
      </c>
      <c r="B21" s="1090"/>
      <c r="C21" s="1090"/>
      <c r="D21" s="1090"/>
      <c r="E21" s="1091"/>
      <c r="F21" s="54"/>
      <c r="G21" s="54"/>
    </row>
    <row r="22" spans="1:7" x14ac:dyDescent="0.2">
      <c r="A22" s="756" t="s">
        <v>1654</v>
      </c>
      <c r="B22" s="395">
        <f>'Интерактивный прайс-лист'!$F$26*VLOOKUP(A22,last!$B$1:$C$1698,2,0)</f>
        <v>1231</v>
      </c>
      <c r="C22" s="70"/>
      <c r="D22" s="1123" t="s">
        <v>1135</v>
      </c>
      <c r="E22" s="1124"/>
      <c r="F22" s="54"/>
      <c r="G22" s="54"/>
    </row>
    <row r="23" spans="1:7" x14ac:dyDescent="0.2">
      <c r="A23" s="758" t="s">
        <v>1655</v>
      </c>
      <c r="B23" s="79">
        <f>'Интерактивный прайс-лист'!$F$26*VLOOKUP(A23,last!$B$1:$C$1698,2,0)</f>
        <v>1299</v>
      </c>
      <c r="C23" s="757"/>
      <c r="D23" s="765"/>
      <c r="E23" s="766"/>
      <c r="F23" s="54"/>
      <c r="G23" s="54"/>
    </row>
    <row r="24" spans="1:7" x14ac:dyDescent="0.2">
      <c r="A24" s="758" t="s">
        <v>1656</v>
      </c>
      <c r="B24" s="79">
        <f>'Интерактивный прайс-лист'!$F$26*VLOOKUP(A24,last!$B$1:$C$1698,2,0)</f>
        <v>1439</v>
      </c>
      <c r="C24" s="67"/>
      <c r="D24" s="1125" t="s">
        <v>1135</v>
      </c>
      <c r="E24" s="1126"/>
      <c r="F24" s="54"/>
      <c r="G24" s="54"/>
    </row>
    <row r="25" spans="1:7" x14ac:dyDescent="0.2">
      <c r="A25" s="758" t="s">
        <v>1657</v>
      </c>
      <c r="B25" s="79">
        <f>'Интерактивный прайс-лист'!$F$26*VLOOKUP(A25,last!$B$1:$C$1698,2,0)</f>
        <v>2534</v>
      </c>
      <c r="C25" s="67"/>
      <c r="D25" s="1125" t="s">
        <v>1135</v>
      </c>
      <c r="E25" s="1126"/>
      <c r="F25" s="54"/>
      <c r="G25" s="54"/>
    </row>
    <row r="26" spans="1:7" x14ac:dyDescent="0.2">
      <c r="A26" s="756" t="s">
        <v>1652</v>
      </c>
      <c r="B26" s="79">
        <f>'Интерактивный прайс-лист'!$F$26*VLOOKUP(A26,last!$B$1:$C$1698,2,0)</f>
        <v>1080</v>
      </c>
      <c r="C26" s="757"/>
      <c r="D26" s="765"/>
      <c r="E26" s="766"/>
      <c r="F26" s="54"/>
      <c r="G26" s="54"/>
    </row>
    <row r="27" spans="1:7" x14ac:dyDescent="0.2">
      <c r="A27" s="756" t="s">
        <v>1646</v>
      </c>
      <c r="B27" s="395">
        <f>'Интерактивный прайс-лист'!$F$26*VLOOKUP(A27,last!$B$1:$C$1698,2,0)</f>
        <v>1129</v>
      </c>
      <c r="C27" s="70"/>
      <c r="D27" s="1123" t="s">
        <v>1135</v>
      </c>
      <c r="E27" s="1124"/>
      <c r="F27" s="54"/>
      <c r="G27" s="54"/>
    </row>
    <row r="28" spans="1:7" x14ac:dyDescent="0.2">
      <c r="A28" s="758" t="s">
        <v>1647</v>
      </c>
      <c r="B28" s="79">
        <f>'Интерактивный прайс-лист'!$F$26*VLOOKUP(A28,last!$B$1:$C$1698,2,0)</f>
        <v>1248</v>
      </c>
      <c r="C28" s="67"/>
      <c r="D28" s="1125" t="s">
        <v>1135</v>
      </c>
      <c r="E28" s="1126"/>
      <c r="F28" s="54"/>
      <c r="G28" s="54"/>
    </row>
    <row r="29" spans="1:7" x14ac:dyDescent="0.2">
      <c r="A29" s="758" t="s">
        <v>1648</v>
      </c>
      <c r="B29" s="79">
        <f>'Интерактивный прайс-лист'!$F$26*VLOOKUP(A29,last!$B$1:$C$1698,2,0)</f>
        <v>2179</v>
      </c>
      <c r="C29" s="67"/>
      <c r="D29" s="1125" t="s">
        <v>1135</v>
      </c>
      <c r="E29" s="1126"/>
      <c r="F29" s="54"/>
      <c r="G29" s="54"/>
    </row>
    <row r="30" spans="1:7" x14ac:dyDescent="0.2">
      <c r="A30" s="389" t="s">
        <v>924</v>
      </c>
      <c r="B30" s="79">
        <f>'Интерактивный прайс-лист'!$F$26*VLOOKUP(A30,last!$B$1:$C$1698,2,0)</f>
        <v>594</v>
      </c>
      <c r="C30" s="67"/>
      <c r="D30" s="1125" t="s">
        <v>1135</v>
      </c>
      <c r="E30" s="1126"/>
      <c r="F30" s="54"/>
      <c r="G30" s="54"/>
    </row>
    <row r="31" spans="1:7" x14ac:dyDescent="0.2">
      <c r="A31" s="389" t="s">
        <v>923</v>
      </c>
      <c r="B31" s="79">
        <f>'Интерактивный прайс-лист'!$F$26*VLOOKUP(A31,last!$B$1:$C$1698,2,0)</f>
        <v>759</v>
      </c>
      <c r="C31" s="67"/>
      <c r="D31" s="1125" t="s">
        <v>1135</v>
      </c>
      <c r="E31" s="1126"/>
      <c r="F31" s="54"/>
      <c r="G31" s="54"/>
    </row>
    <row r="32" spans="1:7" x14ac:dyDescent="0.2">
      <c r="A32" s="389" t="s">
        <v>674</v>
      </c>
      <c r="B32" s="79">
        <f>'Интерактивный прайс-лист'!$F$26*VLOOKUP(A32,last!$B$1:$C$1698,2,0)</f>
        <v>623</v>
      </c>
      <c r="C32" s="67"/>
      <c r="D32" s="1125" t="s">
        <v>1135</v>
      </c>
      <c r="E32" s="1126"/>
      <c r="F32" s="54"/>
      <c r="G32" s="54"/>
    </row>
    <row r="33" spans="1:7" x14ac:dyDescent="0.2">
      <c r="A33" s="389" t="s">
        <v>673</v>
      </c>
      <c r="B33" s="79">
        <f>'Интерактивный прайс-лист'!$F$26*VLOOKUP(A33,last!$B$1:$C$1698,2,0)</f>
        <v>706</v>
      </c>
      <c r="C33" s="67"/>
      <c r="D33" s="1125" t="s">
        <v>1135</v>
      </c>
      <c r="E33" s="1126"/>
      <c r="F33" s="54"/>
      <c r="G33" s="54"/>
    </row>
    <row r="34" spans="1:7" x14ac:dyDescent="0.2">
      <c r="A34" s="389" t="s">
        <v>672</v>
      </c>
      <c r="B34" s="79">
        <f>'Интерактивный прайс-лист'!$F$26*VLOOKUP(A34,last!$B$1:$C$1698,2,0)</f>
        <v>759</v>
      </c>
      <c r="C34" s="67"/>
      <c r="D34" s="1125" t="s">
        <v>1135</v>
      </c>
      <c r="E34" s="1126"/>
      <c r="F34" s="54"/>
      <c r="G34" s="54"/>
    </row>
    <row r="35" spans="1:7" x14ac:dyDescent="0.2">
      <c r="A35" s="389" t="s">
        <v>671</v>
      </c>
      <c r="B35" s="79">
        <f>'Интерактивный прайс-лист'!$F$26*VLOOKUP(A35,last!$B$1:$C$1698,2,0)</f>
        <v>890</v>
      </c>
      <c r="C35" s="67"/>
      <c r="D35" s="1125" t="s">
        <v>1135</v>
      </c>
      <c r="E35" s="1126"/>
      <c r="F35" s="54"/>
      <c r="G35" s="54"/>
    </row>
    <row r="36" spans="1:7" x14ac:dyDescent="0.2">
      <c r="A36" s="389" t="s">
        <v>670</v>
      </c>
      <c r="B36" s="79">
        <f>'Интерактивный прайс-лист'!$F$26*VLOOKUP(A36,last!$B$1:$C$1698,2,0)</f>
        <v>1666</v>
      </c>
      <c r="C36" s="67"/>
      <c r="D36" s="1125" t="s">
        <v>1135</v>
      </c>
      <c r="E36" s="1126"/>
      <c r="F36" s="54"/>
      <c r="G36" s="54"/>
    </row>
    <row r="37" spans="1:7" x14ac:dyDescent="0.2">
      <c r="A37" s="389" t="s">
        <v>669</v>
      </c>
      <c r="B37" s="79">
        <f>'Интерактивный прайс-лист'!$F$26*VLOOKUP(A37,last!$B$1:$C$1698,2,0)</f>
        <v>1780</v>
      </c>
      <c r="C37" s="67"/>
      <c r="D37" s="1125" t="s">
        <v>1135</v>
      </c>
      <c r="E37" s="1126"/>
      <c r="F37" s="54"/>
      <c r="G37" s="54"/>
    </row>
    <row r="38" spans="1:7" ht="13.5" thickBot="1" x14ac:dyDescent="0.25">
      <c r="A38" s="490" t="s">
        <v>668</v>
      </c>
      <c r="B38" s="391">
        <f>'Интерактивный прайс-лист'!$F$26*VLOOKUP(A38,last!$B$1:$C$1698,2,0)</f>
        <v>1910</v>
      </c>
      <c r="C38" s="509"/>
      <c r="D38" s="1127" t="s">
        <v>1135</v>
      </c>
      <c r="E38" s="1128"/>
      <c r="F38" s="54"/>
      <c r="G38" s="54"/>
    </row>
    <row r="39" spans="1:7" ht="13.5" thickBot="1" x14ac:dyDescent="0.25">
      <c r="A39" s="1110" t="s">
        <v>1137</v>
      </c>
      <c r="B39" s="1111"/>
      <c r="C39" s="1111"/>
      <c r="D39" s="1111"/>
      <c r="E39" s="1112"/>
      <c r="F39" s="54"/>
      <c r="G39" s="54"/>
    </row>
    <row r="40" spans="1:7" x14ac:dyDescent="0.2">
      <c r="A40" s="396" t="s">
        <v>693</v>
      </c>
      <c r="B40" s="395">
        <f>'Интерактивный прайс-лист'!$F$26*VLOOKUP(A40,last!$B$1:$C$1698,2,0)</f>
        <v>875</v>
      </c>
      <c r="C40" s="70"/>
      <c r="D40" s="1123" t="s">
        <v>1135</v>
      </c>
      <c r="E40" s="1124"/>
      <c r="F40" s="54"/>
      <c r="G40" s="54"/>
    </row>
    <row r="41" spans="1:7" x14ac:dyDescent="0.2">
      <c r="A41" s="389" t="s">
        <v>1681</v>
      </c>
      <c r="B41" s="79">
        <f>'Интерактивный прайс-лист'!$F$26*VLOOKUP(A41,last!$B$1:$C$1698,2,0)</f>
        <v>990</v>
      </c>
      <c r="C41" s="67"/>
      <c r="D41" s="1125" t="s">
        <v>1135</v>
      </c>
      <c r="E41" s="1126"/>
      <c r="F41" s="54"/>
      <c r="G41" s="54"/>
    </row>
    <row r="42" spans="1:7" x14ac:dyDescent="0.2">
      <c r="A42" s="389" t="s">
        <v>691</v>
      </c>
      <c r="B42" s="79">
        <f>'Интерактивный прайс-лист'!$F$26*VLOOKUP(A42,last!$B$1:$C$1698,2,0)</f>
        <v>1747</v>
      </c>
      <c r="C42" s="67"/>
      <c r="D42" s="1125" t="s">
        <v>1135</v>
      </c>
      <c r="E42" s="1126"/>
      <c r="F42" s="54"/>
      <c r="G42" s="54"/>
    </row>
    <row r="43" spans="1:7" ht="13.5" thickBot="1" x14ac:dyDescent="0.25">
      <c r="A43" s="490" t="s">
        <v>690</v>
      </c>
      <c r="B43" s="391">
        <f>'Интерактивный прайс-лист'!$F$26*VLOOKUP(A43,last!$B$1:$C$1698,2,0)</f>
        <v>1924</v>
      </c>
      <c r="C43" s="509"/>
      <c r="D43" s="1127" t="s">
        <v>1135</v>
      </c>
      <c r="E43" s="1128"/>
      <c r="F43" s="54"/>
      <c r="G43" s="54"/>
    </row>
    <row r="44" spans="1:7" ht="13.5" thickBot="1" x14ac:dyDescent="0.25">
      <c r="A44" s="1089" t="s">
        <v>1136</v>
      </c>
      <c r="B44" s="1090"/>
      <c r="C44" s="1090"/>
      <c r="D44" s="1090"/>
      <c r="E44" s="1091"/>
      <c r="F44" s="54"/>
      <c r="G44" s="54"/>
    </row>
    <row r="45" spans="1:7" x14ac:dyDescent="0.2">
      <c r="A45" s="396" t="s">
        <v>659</v>
      </c>
      <c r="B45" s="395">
        <f>'Интерактивный прайс-лист'!$F$26*VLOOKUP(A45,last!$B$1:$C$1698,2,0)</f>
        <v>1608</v>
      </c>
      <c r="C45" s="70"/>
      <c r="D45" s="1123" t="s">
        <v>1135</v>
      </c>
      <c r="E45" s="1124"/>
      <c r="F45" s="54"/>
      <c r="G45" s="54"/>
    </row>
    <row r="46" spans="1:7" x14ac:dyDescent="0.2">
      <c r="A46" s="389" t="s">
        <v>658</v>
      </c>
      <c r="B46" s="79">
        <f>'Интерактивный прайс-лист'!$F$26*VLOOKUP(A46,last!$B$1:$C$1698,2,0)</f>
        <v>1757</v>
      </c>
      <c r="C46" s="67"/>
      <c r="D46" s="1125" t="s">
        <v>1135</v>
      </c>
      <c r="E46" s="1126"/>
      <c r="F46" s="54"/>
      <c r="G46" s="54"/>
    </row>
    <row r="47" spans="1:7" x14ac:dyDescent="0.2">
      <c r="A47" s="389" t="s">
        <v>657</v>
      </c>
      <c r="B47" s="79">
        <f>'Интерактивный прайс-лист'!$F$26*VLOOKUP(A47,last!$B$1:$C$1698,2,0)</f>
        <v>3300</v>
      </c>
      <c r="C47" s="67"/>
      <c r="D47" s="1125" t="s">
        <v>1135</v>
      </c>
      <c r="E47" s="1126"/>
      <c r="F47" s="54"/>
      <c r="G47" s="54"/>
    </row>
    <row r="48" spans="1:7" x14ac:dyDescent="0.2">
      <c r="A48" s="396" t="s">
        <v>656</v>
      </c>
      <c r="B48" s="395">
        <f>'Интерактивный прайс-лист'!$F$26*VLOOKUP(A48,last!$B$1:$C$1698,2,0)</f>
        <v>1169</v>
      </c>
      <c r="C48" s="70"/>
      <c r="D48" s="1123" t="s">
        <v>1135</v>
      </c>
      <c r="E48" s="1124"/>
      <c r="F48" s="54"/>
      <c r="G48" s="54"/>
    </row>
    <row r="49" spans="1:7" x14ac:dyDescent="0.2">
      <c r="A49" s="389" t="s">
        <v>655</v>
      </c>
      <c r="B49" s="79">
        <f>'Интерактивный прайс-лист'!$F$26*VLOOKUP(A49,last!$B$1:$C$1698,2,0)</f>
        <v>1316</v>
      </c>
      <c r="C49" s="67"/>
      <c r="D49" s="1125" t="s">
        <v>1135</v>
      </c>
      <c r="E49" s="1126"/>
      <c r="F49" s="54"/>
      <c r="G49" s="54"/>
    </row>
    <row r="50" spans="1:7" ht="13.5" thickBot="1" x14ac:dyDescent="0.25">
      <c r="A50" s="389" t="s">
        <v>654</v>
      </c>
      <c r="B50" s="79">
        <f>'Интерактивный прайс-лист'!$F$26*VLOOKUP(A50,last!$B$1:$C$1698,2,0)</f>
        <v>2343</v>
      </c>
      <c r="C50" s="67"/>
      <c r="D50" s="1125" t="s">
        <v>1135</v>
      </c>
      <c r="E50" s="1126"/>
      <c r="F50" s="54"/>
      <c r="G50" s="54"/>
    </row>
    <row r="51" spans="1:7" ht="13.5" thickBot="1" x14ac:dyDescent="0.25">
      <c r="A51" s="1089" t="s">
        <v>1119</v>
      </c>
      <c r="B51" s="1090"/>
      <c r="C51" s="1090"/>
      <c r="D51" s="1090"/>
      <c r="E51" s="1091"/>
      <c r="F51" s="54"/>
      <c r="G51" s="54"/>
    </row>
    <row r="52" spans="1:7" x14ac:dyDescent="0.2">
      <c r="A52" s="389" t="s">
        <v>715</v>
      </c>
      <c r="B52" s="79">
        <f>'Интерактивный прайс-лист'!$F$26*VLOOKUP(A52,last!$B$1:$C$1698,2,0)</f>
        <v>875</v>
      </c>
      <c r="C52" s="493"/>
      <c r="D52" s="1094"/>
      <c r="E52" s="1095"/>
      <c r="F52" s="54"/>
      <c r="G52" s="54"/>
    </row>
    <row r="53" spans="1:7" x14ac:dyDescent="0.2">
      <c r="A53" s="389" t="s">
        <v>714</v>
      </c>
      <c r="B53" s="79">
        <f>'Интерактивный прайс-лист'!$F$26*VLOOKUP(A53,last!$B$1:$C$1698,2,0)</f>
        <v>990</v>
      </c>
      <c r="C53" s="493"/>
      <c r="D53" s="1096"/>
      <c r="E53" s="1097"/>
      <c r="F53" s="54"/>
      <c r="G53" s="54"/>
    </row>
    <row r="54" spans="1:7" x14ac:dyDescent="0.2">
      <c r="A54" s="389" t="s">
        <v>1694</v>
      </c>
      <c r="B54" s="79">
        <f>'Интерактивный прайс-лист'!$F$26*VLOOKUP(A54,last!$B$1:$C$1698,2,0)</f>
        <v>1107</v>
      </c>
      <c r="C54" s="493"/>
      <c r="D54" s="492" t="s">
        <v>965</v>
      </c>
      <c r="E54" s="469">
        <f>'Интерактивный прайс-лист'!$F$26*VLOOKUP(D54,last!$B$1:$C$1698,2,0)</f>
        <v>96</v>
      </c>
      <c r="F54" s="54"/>
      <c r="G54" s="54"/>
    </row>
    <row r="55" spans="1:7" x14ac:dyDescent="0.2">
      <c r="A55" s="389" t="s">
        <v>712</v>
      </c>
      <c r="B55" s="79">
        <f>'Интерактивный прайс-лист'!$F$26*VLOOKUP(A55,last!$B$1:$C$1698,2,0)</f>
        <v>1223</v>
      </c>
      <c r="C55" s="493"/>
      <c r="D55" s="492" t="s">
        <v>964</v>
      </c>
      <c r="E55" s="469">
        <f>'Интерактивный прайс-лист'!$F$26*VLOOKUP(D55,last!$B$1:$C$1698,2,0)</f>
        <v>272</v>
      </c>
      <c r="F55" s="54"/>
      <c r="G55" s="54"/>
    </row>
    <row r="56" spans="1:7" ht="12.75" customHeight="1" x14ac:dyDescent="0.2">
      <c r="A56" s="389" t="s">
        <v>742</v>
      </c>
      <c r="B56" s="79">
        <f>'Интерактивный прайс-лист'!$F$26*VLOOKUP(A56,last!$B$1:$C$1698,2,0)</f>
        <v>1719</v>
      </c>
      <c r="C56" s="493"/>
      <c r="D56" s="494" t="s">
        <v>1133</v>
      </c>
      <c r="E56" s="491"/>
      <c r="F56" s="54"/>
      <c r="G56" s="54"/>
    </row>
    <row r="57" spans="1:7" x14ac:dyDescent="0.2">
      <c r="A57" s="389" t="s">
        <v>741</v>
      </c>
      <c r="B57" s="79">
        <f>'Интерактивный прайс-лист'!$F$26*VLOOKUP(A57,last!$B$1:$C$1698,2,0)</f>
        <v>1851</v>
      </c>
      <c r="C57" s="493"/>
      <c r="D57" s="492"/>
      <c r="E57" s="491"/>
      <c r="F57" s="54"/>
      <c r="G57" s="54"/>
    </row>
    <row r="58" spans="1:7" ht="13.5" thickBot="1" x14ac:dyDescent="0.25">
      <c r="A58" s="490" t="s">
        <v>740</v>
      </c>
      <c r="B58" s="391">
        <f>'Интерактивный прайс-лист'!$F$26*VLOOKUP(A58,last!$B$1:$C$1698,2,0)</f>
        <v>1882</v>
      </c>
      <c r="C58" s="489"/>
      <c r="D58" s="488"/>
      <c r="E58" s="487"/>
      <c r="F58" s="54"/>
      <c r="G58" s="54"/>
    </row>
    <row r="59" spans="1:7" ht="13.5" thickBot="1" x14ac:dyDescent="0.25">
      <c r="A59" s="1089" t="s">
        <v>1118</v>
      </c>
      <c r="B59" s="1090"/>
      <c r="C59" s="1090"/>
      <c r="D59" s="1090"/>
      <c r="E59" s="1091"/>
      <c r="F59" s="54"/>
      <c r="G59" s="54"/>
    </row>
    <row r="60" spans="1:7" ht="12.75" customHeight="1" x14ac:dyDescent="0.2">
      <c r="A60" s="485" t="s">
        <v>711</v>
      </c>
      <c r="B60" s="395">
        <f>'Интерактивный прайс-лист'!$F$26*VLOOKUP(A60,last!$B$1:$C$1698,2,0)</f>
        <v>1231</v>
      </c>
      <c r="C60" s="1054">
        <f>SUM(B60:B61)</f>
        <v>1754</v>
      </c>
      <c r="D60" s="470"/>
      <c r="E60" s="469"/>
      <c r="F60" s="54"/>
      <c r="G60" s="54"/>
    </row>
    <row r="61" spans="1:7" x14ac:dyDescent="0.2">
      <c r="A61" s="324" t="s">
        <v>46</v>
      </c>
      <c r="B61" s="79">
        <f>'Интерактивный прайс-лист'!$F$26*VLOOKUP(A61,last!$B$1:$C$1698,2,0)</f>
        <v>523</v>
      </c>
      <c r="C61" s="1056"/>
      <c r="D61" s="470" t="s">
        <v>965</v>
      </c>
      <c r="E61" s="469">
        <f>'Интерактивный прайс-лист'!$F$26*VLOOKUP(D61,last!$B$1:$C$1698,2,0)</f>
        <v>96</v>
      </c>
      <c r="F61" s="54"/>
      <c r="G61" s="54"/>
    </row>
    <row r="62" spans="1:7" x14ac:dyDescent="0.2">
      <c r="A62" s="389" t="s">
        <v>710</v>
      </c>
      <c r="B62" s="79">
        <f>'Интерактивный прайс-лист'!$F$26*VLOOKUP(A62,last!$B$1:$C$1698,2,0)</f>
        <v>1310</v>
      </c>
      <c r="C62" s="1056">
        <f>SUM(B62:B63)</f>
        <v>1833</v>
      </c>
      <c r="D62" s="470" t="s">
        <v>964</v>
      </c>
      <c r="E62" s="469">
        <f>'Интерактивный прайс-лист'!$F$26*VLOOKUP(D62,last!$B$1:$C$1698,2,0)</f>
        <v>272</v>
      </c>
      <c r="F62" s="54"/>
      <c r="G62" s="54"/>
    </row>
    <row r="63" spans="1:7" x14ac:dyDescent="0.2">
      <c r="A63" s="728" t="s">
        <v>46</v>
      </c>
      <c r="B63" s="79">
        <f>'Интерактивный прайс-лист'!$F$26*VLOOKUP(A63,last!$B$1:$C$1698,2,0)</f>
        <v>523</v>
      </c>
      <c r="C63" s="1056"/>
      <c r="D63" s="480" t="s">
        <v>1133</v>
      </c>
      <c r="E63" s="469"/>
      <c r="F63" s="54"/>
      <c r="G63" s="54"/>
    </row>
    <row r="64" spans="1:7" x14ac:dyDescent="0.2">
      <c r="A64" s="389" t="s">
        <v>709</v>
      </c>
      <c r="B64" s="79">
        <f>'Интерактивный прайс-лист'!$F$26*VLOOKUP(A64,last!$B$1:$C$1698,2,0)</f>
        <v>1376</v>
      </c>
      <c r="C64" s="1056">
        <f>SUM(B64:B65)</f>
        <v>1899</v>
      </c>
      <c r="D64" s="1092" t="s">
        <v>44</v>
      </c>
      <c r="E64" s="1115">
        <f>'Интерактивный прайс-лист'!$F$26*VLOOKUP(D64,last!$B$1:$C$1698,2,0)</f>
        <v>210</v>
      </c>
      <c r="F64" s="54"/>
      <c r="G64" s="54"/>
    </row>
    <row r="65" spans="1:7" x14ac:dyDescent="0.2">
      <c r="A65" s="728" t="s">
        <v>46</v>
      </c>
      <c r="B65" s="79">
        <f>'Интерактивный прайс-лист'!$F$26*VLOOKUP(A65,last!$B$1:$C$1698,2,0)</f>
        <v>523</v>
      </c>
      <c r="C65" s="1056"/>
      <c r="D65" s="1092"/>
      <c r="E65" s="1115" t="e">
        <f>'Интерактивный прайс-лист'!$F$26*VLOOKUP(D65,last!$B$1:$C$1698,2,0)</f>
        <v>#N/A</v>
      </c>
      <c r="F65" s="54"/>
      <c r="G65" s="54"/>
    </row>
    <row r="66" spans="1:7" x14ac:dyDescent="0.2">
      <c r="A66" s="389" t="s">
        <v>708</v>
      </c>
      <c r="B66" s="79">
        <f>'Интерактивный прайс-лист'!$F$26*VLOOKUP(A66,last!$B$1:$C$1698,2,0)</f>
        <v>1454</v>
      </c>
      <c r="C66" s="1056">
        <f>SUM(B66:B67)</f>
        <v>1977</v>
      </c>
      <c r="D66" s="1113" t="s">
        <v>1132</v>
      </c>
      <c r="E66" s="483"/>
      <c r="F66" s="54"/>
      <c r="G66" s="54"/>
    </row>
    <row r="67" spans="1:7" x14ac:dyDescent="0.2">
      <c r="A67" s="728" t="s">
        <v>46</v>
      </c>
      <c r="B67" s="79">
        <f>'Интерактивный прайс-лист'!$F$26*VLOOKUP(A67,last!$B$1:$C$1698,2,0)</f>
        <v>523</v>
      </c>
      <c r="C67" s="1056"/>
      <c r="D67" s="1114"/>
      <c r="E67" s="486"/>
      <c r="F67" s="54"/>
      <c r="G67" s="54"/>
    </row>
    <row r="68" spans="1:7" ht="12.75" customHeight="1" x14ac:dyDescent="0.2">
      <c r="A68" s="485" t="s">
        <v>711</v>
      </c>
      <c r="B68" s="395">
        <f>'Интерактивный прайс-лист'!$F$26*VLOOKUP(A68,last!$B$1:$C$1698,2,0)</f>
        <v>1231</v>
      </c>
      <c r="C68" s="1054">
        <f>SUM(B68:B69)</f>
        <v>1791</v>
      </c>
      <c r="D68" s="470"/>
      <c r="E68" s="469"/>
      <c r="F68" s="54"/>
      <c r="G68" s="54"/>
    </row>
    <row r="69" spans="1:7" x14ac:dyDescent="0.2">
      <c r="A69" s="728" t="s">
        <v>45</v>
      </c>
      <c r="B69" s="79">
        <f>'Интерактивный прайс-лист'!$F$26*VLOOKUP(A69,last!$B$1:$C$1698,2,0)</f>
        <v>560</v>
      </c>
      <c r="C69" s="1056"/>
      <c r="D69" s="470" t="s">
        <v>965</v>
      </c>
      <c r="E69" s="469">
        <f>'Интерактивный прайс-лист'!$F$26*VLOOKUP(D69,last!$B$1:$C$1698,2,0)</f>
        <v>96</v>
      </c>
      <c r="F69" s="54"/>
      <c r="G69" s="54"/>
    </row>
    <row r="70" spans="1:7" x14ac:dyDescent="0.2">
      <c r="A70" s="735" t="s">
        <v>710</v>
      </c>
      <c r="B70" s="79">
        <f>'Интерактивный прайс-лист'!$F$26*VLOOKUP(A70,last!$B$1:$C$1698,2,0)</f>
        <v>1310</v>
      </c>
      <c r="C70" s="1056">
        <f>SUM(B70:B71)</f>
        <v>1870</v>
      </c>
      <c r="D70" s="470" t="s">
        <v>964</v>
      </c>
      <c r="E70" s="469">
        <f>'Интерактивный прайс-лист'!$F$26*VLOOKUP(D70,last!$B$1:$C$1698,2,0)</f>
        <v>272</v>
      </c>
      <c r="F70" s="54"/>
      <c r="G70" s="54"/>
    </row>
    <row r="71" spans="1:7" x14ac:dyDescent="0.2">
      <c r="A71" s="728" t="s">
        <v>45</v>
      </c>
      <c r="B71" s="79">
        <f>'Интерактивный прайс-лист'!$F$26*VLOOKUP(A71,last!$B$1:$C$1698,2,0)</f>
        <v>560</v>
      </c>
      <c r="C71" s="1056"/>
      <c r="D71" s="480" t="s">
        <v>1133</v>
      </c>
      <c r="E71" s="469"/>
      <c r="F71" s="54"/>
      <c r="G71" s="54"/>
    </row>
    <row r="72" spans="1:7" x14ac:dyDescent="0.2">
      <c r="A72" s="735" t="s">
        <v>709</v>
      </c>
      <c r="B72" s="79">
        <f>'Интерактивный прайс-лист'!$F$26*VLOOKUP(A72,last!$B$1:$C$1698,2,0)</f>
        <v>1376</v>
      </c>
      <c r="C72" s="1056">
        <f>SUM(B72:B73)</f>
        <v>1936</v>
      </c>
      <c r="D72" s="1092" t="s">
        <v>43</v>
      </c>
      <c r="E72" s="1115">
        <f>'Интерактивный прайс-лист'!$F$26*VLOOKUP(D72,last!$B$1:$C$1698,2,0)</f>
        <v>224</v>
      </c>
      <c r="F72" s="54"/>
      <c r="G72" s="54"/>
    </row>
    <row r="73" spans="1:7" x14ac:dyDescent="0.2">
      <c r="A73" s="728" t="s">
        <v>45</v>
      </c>
      <c r="B73" s="79">
        <f>'Интерактивный прайс-лист'!$F$26*VLOOKUP(A73,last!$B$1:$C$1698,2,0)</f>
        <v>560</v>
      </c>
      <c r="C73" s="1056"/>
      <c r="D73" s="1092"/>
      <c r="E73" s="1115" t="e">
        <f>'Интерактивный прайс-лист'!$F$26*VLOOKUP(D73,last!$B$1:$C$1698,2,0)</f>
        <v>#N/A</v>
      </c>
      <c r="F73" s="54"/>
      <c r="G73" s="54"/>
    </row>
    <row r="74" spans="1:7" x14ac:dyDescent="0.2">
      <c r="A74" s="735" t="s">
        <v>708</v>
      </c>
      <c r="B74" s="79">
        <f>'Интерактивный прайс-лист'!$F$26*VLOOKUP(A74,last!$B$1:$C$1698,2,0)</f>
        <v>1454</v>
      </c>
      <c r="C74" s="1056">
        <f>SUM(B74:B75)</f>
        <v>2014</v>
      </c>
      <c r="D74" s="1113" t="s">
        <v>1132</v>
      </c>
      <c r="E74" s="483"/>
      <c r="F74" s="54"/>
      <c r="G74" s="54"/>
    </row>
    <row r="75" spans="1:7" x14ac:dyDescent="0.2">
      <c r="A75" s="728" t="s">
        <v>45</v>
      </c>
      <c r="B75" s="79">
        <f>'Интерактивный прайс-лист'!$F$26*VLOOKUP(A75,last!$B$1:$C$1698,2,0)</f>
        <v>560</v>
      </c>
      <c r="C75" s="1056"/>
      <c r="D75" s="1114"/>
      <c r="E75" s="486"/>
      <c r="F75" s="54"/>
      <c r="G75" s="54"/>
    </row>
    <row r="76" spans="1:7" ht="12.75" customHeight="1" x14ac:dyDescent="0.2">
      <c r="A76" s="485" t="s">
        <v>711</v>
      </c>
      <c r="B76" s="395">
        <f>'Интерактивный прайс-лист'!$F$26*VLOOKUP(A76,last!$B$1:$C$1698,2,0)</f>
        <v>1231</v>
      </c>
      <c r="C76" s="1054">
        <f>SUM(B76:B77)</f>
        <v>1754</v>
      </c>
      <c r="D76" s="470"/>
      <c r="E76" s="469"/>
      <c r="F76" s="54"/>
      <c r="G76" s="54"/>
    </row>
    <row r="77" spans="1:7" x14ac:dyDescent="0.2">
      <c r="A77" s="484" t="s">
        <v>1693</v>
      </c>
      <c r="B77" s="79">
        <f>'Интерактивный прайс-лист'!$F$26*VLOOKUP(A77,last!$B$1:$C$1698,2,0)</f>
        <v>523</v>
      </c>
      <c r="C77" s="1056"/>
      <c r="D77" s="470" t="s">
        <v>965</v>
      </c>
      <c r="E77" s="469">
        <f>'Интерактивный прайс-лист'!$F$26*VLOOKUP(D77,last!$B$1:$C$1698,2,0)</f>
        <v>96</v>
      </c>
      <c r="F77" s="54"/>
      <c r="G77" s="54"/>
    </row>
    <row r="78" spans="1:7" x14ac:dyDescent="0.2">
      <c r="A78" s="389" t="s">
        <v>710</v>
      </c>
      <c r="B78" s="79">
        <f>'Интерактивный прайс-лист'!$F$26*VLOOKUP(A78,last!$B$1:$C$1698,2,0)</f>
        <v>1310</v>
      </c>
      <c r="C78" s="1056">
        <f>SUM(B78:B79)</f>
        <v>1833</v>
      </c>
      <c r="D78" s="470" t="s">
        <v>964</v>
      </c>
      <c r="E78" s="469">
        <f>'Интерактивный прайс-лист'!$F$26*VLOOKUP(D78,last!$B$1:$C$1698,2,0)</f>
        <v>272</v>
      </c>
      <c r="F78" s="54"/>
      <c r="G78" s="54"/>
    </row>
    <row r="79" spans="1:7" x14ac:dyDescent="0.2">
      <c r="A79" s="324" t="s">
        <v>1693</v>
      </c>
      <c r="B79" s="79">
        <f>'Интерактивный прайс-лист'!$F$26*VLOOKUP(A79,last!$B$1:$C$1698,2,0)</f>
        <v>523</v>
      </c>
      <c r="C79" s="1056"/>
      <c r="D79" s="480" t="s">
        <v>1133</v>
      </c>
      <c r="E79" s="469"/>
      <c r="F79" s="54"/>
      <c r="G79" s="54"/>
    </row>
    <row r="80" spans="1:7" x14ac:dyDescent="0.2">
      <c r="A80" s="389" t="s">
        <v>709</v>
      </c>
      <c r="B80" s="79">
        <f>'Интерактивный прайс-лист'!$F$26*VLOOKUP(A80,last!$B$1:$C$1698,2,0)</f>
        <v>1376</v>
      </c>
      <c r="C80" s="1056">
        <f>SUM(B80:B81)</f>
        <v>1899</v>
      </c>
      <c r="D80" s="1092" t="s">
        <v>1506</v>
      </c>
      <c r="E80" s="1115">
        <f>'Интерактивный прайс-лист'!$F$26*VLOOKUP(D80,last!$B$1:$C$1698,2,0)</f>
        <v>232</v>
      </c>
      <c r="F80" s="54"/>
      <c r="G80" s="54"/>
    </row>
    <row r="81" spans="1:7" x14ac:dyDescent="0.2">
      <c r="A81" s="324" t="s">
        <v>1693</v>
      </c>
      <c r="B81" s="79">
        <f>'Интерактивный прайс-лист'!$F$26*VLOOKUP(A81,last!$B$1:$C$1698,2,0)</f>
        <v>523</v>
      </c>
      <c r="C81" s="1056"/>
      <c r="D81" s="1092"/>
      <c r="E81" s="1115" t="e">
        <f>'Интерактивный прайс-лист'!$F$26*VLOOKUP(D81,last!$B$1:$C$1698,2,0)</f>
        <v>#N/A</v>
      </c>
      <c r="F81" s="54"/>
      <c r="G81" s="54"/>
    </row>
    <row r="82" spans="1:7" x14ac:dyDescent="0.2">
      <c r="A82" s="389" t="s">
        <v>708</v>
      </c>
      <c r="B82" s="79">
        <f>'Интерактивный прайс-лист'!$F$26*VLOOKUP(A82,last!$B$1:$C$1698,2,0)</f>
        <v>1454</v>
      </c>
      <c r="C82" s="1056">
        <f>SUM(B82:B83)</f>
        <v>1977</v>
      </c>
      <c r="D82" s="1113" t="s">
        <v>1132</v>
      </c>
      <c r="E82" s="483"/>
      <c r="F82" s="54"/>
      <c r="G82" s="54"/>
    </row>
    <row r="83" spans="1:7" ht="13.5" thickBot="1" x14ac:dyDescent="0.25">
      <c r="A83" s="69" t="s">
        <v>1693</v>
      </c>
      <c r="B83" s="391">
        <f>'Интерактивный прайс-лист'!$F$26*VLOOKUP(A83,last!$B$1:$C$1698,2,0)</f>
        <v>523</v>
      </c>
      <c r="C83" s="1082"/>
      <c r="D83" s="1119"/>
      <c r="E83" s="482"/>
      <c r="F83" s="54"/>
      <c r="G83" s="54"/>
    </row>
    <row r="84" spans="1:7" ht="13.5" thickBot="1" x14ac:dyDescent="0.25">
      <c r="A84" s="1136" t="s">
        <v>1117</v>
      </c>
      <c r="B84" s="1137"/>
      <c r="C84" s="1137"/>
      <c r="D84" s="1137"/>
      <c r="E84" s="1138"/>
      <c r="F84" s="54"/>
      <c r="G84" s="54"/>
    </row>
    <row r="85" spans="1:7" ht="12.75" customHeight="1" x14ac:dyDescent="0.2">
      <c r="A85" s="396" t="s">
        <v>735</v>
      </c>
      <c r="B85" s="395">
        <f>'Интерактивный прайс-лист'!$F$26*VLOOKUP(A85,last!$B$1:$C$1698,2,0)</f>
        <v>1192</v>
      </c>
      <c r="C85" s="1054">
        <f>SUM(B85:B86)</f>
        <v>1696</v>
      </c>
      <c r="D85" s="475"/>
      <c r="E85" s="481"/>
      <c r="F85" s="54"/>
      <c r="G85" s="54"/>
    </row>
    <row r="86" spans="1:7" x14ac:dyDescent="0.2">
      <c r="A86" s="324" t="s">
        <v>929</v>
      </c>
      <c r="B86" s="79">
        <f>'Интерактивный прайс-лист'!$F$26*VLOOKUP(A86,last!$B$1:$C$1698,2,0)</f>
        <v>504</v>
      </c>
      <c r="C86" s="1056"/>
      <c r="D86" s="470" t="s">
        <v>965</v>
      </c>
      <c r="E86" s="469">
        <f>'Интерактивный прайс-лист'!$F$26*VLOOKUP(D86,last!$B$1:$C$1698,2,0)</f>
        <v>96</v>
      </c>
      <c r="F86" s="54"/>
      <c r="G86" s="54"/>
    </row>
    <row r="87" spans="1:7" x14ac:dyDescent="0.2">
      <c r="A87" s="389" t="s">
        <v>734</v>
      </c>
      <c r="B87" s="79">
        <f>'Интерактивный прайс-лист'!$F$26*VLOOKUP(A87,last!$B$1:$C$1698,2,0)</f>
        <v>1332</v>
      </c>
      <c r="C87" s="1056">
        <f>SUM(B87:B88)</f>
        <v>1836</v>
      </c>
      <c r="D87" s="480" t="s">
        <v>1133</v>
      </c>
      <c r="E87" s="479"/>
      <c r="F87" s="54"/>
      <c r="G87" s="54"/>
    </row>
    <row r="88" spans="1:7" ht="12.75" customHeight="1" x14ac:dyDescent="0.2">
      <c r="A88" s="324" t="s">
        <v>929</v>
      </c>
      <c r="B88" s="79">
        <f>'Интерактивный прайс-лист'!$F$26*VLOOKUP(A88,last!$B$1:$C$1698,2,0)</f>
        <v>504</v>
      </c>
      <c r="C88" s="1056"/>
      <c r="D88" s="470"/>
      <c r="E88" s="479"/>
      <c r="F88" s="54"/>
      <c r="G88" s="54"/>
    </row>
    <row r="89" spans="1:7" x14ac:dyDescent="0.2">
      <c r="A89" s="389" t="s">
        <v>733</v>
      </c>
      <c r="B89" s="79">
        <f>'Интерактивный прайс-лист'!$F$26*VLOOKUP(A89,last!$B$1:$C$1698,2,0)</f>
        <v>1389</v>
      </c>
      <c r="C89" s="1056">
        <f>SUM(B89:B90)</f>
        <v>1893</v>
      </c>
      <c r="D89" s="470"/>
      <c r="E89" s="479"/>
      <c r="F89" s="54"/>
      <c r="G89" s="54"/>
    </row>
    <row r="90" spans="1:7" x14ac:dyDescent="0.2">
      <c r="A90" s="324" t="s">
        <v>929</v>
      </c>
      <c r="B90" s="79">
        <f>'Интерактивный прайс-лист'!$F$26*VLOOKUP(A90,last!$B$1:$C$1698,2,0)</f>
        <v>504</v>
      </c>
      <c r="C90" s="1056"/>
      <c r="D90" s="470" t="s">
        <v>964</v>
      </c>
      <c r="E90" s="469">
        <f>'Интерактивный прайс-лист'!$F$26*VLOOKUP(D90,last!$B$1:$C$1698,2,0)</f>
        <v>272</v>
      </c>
      <c r="F90" s="54"/>
      <c r="G90" s="54"/>
    </row>
    <row r="91" spans="1:7" ht="12.75" customHeight="1" x14ac:dyDescent="0.2">
      <c r="A91" s="389" t="s">
        <v>735</v>
      </c>
      <c r="B91" s="79">
        <f>'Интерактивный прайс-лист'!$F$26*VLOOKUP(A91,last!$B$1:$C$1698,2,0)</f>
        <v>1192</v>
      </c>
      <c r="C91" s="1056">
        <f>SUM(B91:B92)</f>
        <v>1742</v>
      </c>
      <c r="D91" s="480" t="s">
        <v>1133</v>
      </c>
      <c r="E91" s="479"/>
      <c r="F91" s="54"/>
      <c r="G91" s="54"/>
    </row>
    <row r="92" spans="1:7" x14ac:dyDescent="0.2">
      <c r="A92" s="324" t="s">
        <v>927</v>
      </c>
      <c r="B92" s="79">
        <f>'Интерактивный прайс-лист'!$F$26*VLOOKUP(A92,last!$B$1:$C$1698,2,0)</f>
        <v>550</v>
      </c>
      <c r="C92" s="1056"/>
      <c r="D92" s="480"/>
      <c r="E92" s="479"/>
      <c r="F92" s="54"/>
      <c r="G92" s="54"/>
    </row>
    <row r="93" spans="1:7" x14ac:dyDescent="0.2">
      <c r="A93" s="389" t="s">
        <v>734</v>
      </c>
      <c r="B93" s="79">
        <f>'Интерактивный прайс-лист'!$F$26*VLOOKUP(A93,last!$B$1:$C$1698,2,0)</f>
        <v>1332</v>
      </c>
      <c r="C93" s="1056">
        <f>SUM(B93:B94)</f>
        <v>1882</v>
      </c>
      <c r="D93" s="470"/>
      <c r="E93" s="479"/>
      <c r="F93" s="54"/>
      <c r="G93" s="54"/>
    </row>
    <row r="94" spans="1:7" ht="12.75" customHeight="1" x14ac:dyDescent="0.2">
      <c r="A94" s="324" t="s">
        <v>927</v>
      </c>
      <c r="B94" s="79">
        <f>'Интерактивный прайс-лист'!$F$26*VLOOKUP(A94,last!$B$1:$C$1698,2,0)</f>
        <v>550</v>
      </c>
      <c r="C94" s="1056"/>
      <c r="D94" s="470" t="s">
        <v>946</v>
      </c>
      <c r="E94" s="469">
        <f>'Интерактивный прайс-лист'!$F$26*VLOOKUP(D94,last!$B$1:$C$1698,2,0)</f>
        <v>195</v>
      </c>
      <c r="F94" s="54"/>
      <c r="G94" s="54"/>
    </row>
    <row r="95" spans="1:7" x14ac:dyDescent="0.2">
      <c r="A95" s="389" t="s">
        <v>733</v>
      </c>
      <c r="B95" s="79">
        <f>'Интерактивный прайс-лист'!$F$26*VLOOKUP(A95,last!$B$1:$C$1698,2,0)</f>
        <v>1389</v>
      </c>
      <c r="C95" s="1056">
        <f>SUM(B95:B96)</f>
        <v>1939</v>
      </c>
      <c r="D95" s="480" t="s">
        <v>1132</v>
      </c>
      <c r="E95" s="479"/>
      <c r="F95" s="54"/>
      <c r="G95" s="54"/>
    </row>
    <row r="96" spans="1:7" ht="13.5" thickBot="1" x14ac:dyDescent="0.25">
      <c r="A96" s="69" t="s">
        <v>927</v>
      </c>
      <c r="B96" s="391">
        <f>'Интерактивный прайс-лист'!$F$26*VLOOKUP(A96,last!$B$1:$C$1698,2,0)</f>
        <v>550</v>
      </c>
      <c r="C96" s="1082"/>
      <c r="D96" s="480"/>
      <c r="E96" s="479"/>
      <c r="F96" s="54"/>
      <c r="G96" s="54"/>
    </row>
    <row r="97" spans="1:9" ht="13.5" thickBot="1" x14ac:dyDescent="0.25">
      <c r="A97" s="1110" t="s">
        <v>1113</v>
      </c>
      <c r="B97" s="1111"/>
      <c r="C97" s="1111"/>
      <c r="D97" s="1111"/>
      <c r="E97" s="1112"/>
      <c r="F97" s="54"/>
      <c r="G97" s="54"/>
    </row>
    <row r="98" spans="1:9" ht="12.75" customHeight="1" x14ac:dyDescent="0.2">
      <c r="A98" s="478" t="s">
        <v>701</v>
      </c>
      <c r="B98" s="477">
        <f>'Интерактивный прайс-лист'!$F$26*VLOOKUP(A98,last!$B$1:$C$1698,2,0)</f>
        <v>1549</v>
      </c>
      <c r="C98" s="476"/>
      <c r="D98" s="475" t="s">
        <v>965</v>
      </c>
      <c r="E98" s="474">
        <f>'Интерактивный прайс-лист'!$F$26*VLOOKUP(D98,last!$B$1:$C$1698,2,0)</f>
        <v>96</v>
      </c>
      <c r="F98" s="54"/>
      <c r="G98" s="54"/>
    </row>
    <row r="99" spans="1:9" x14ac:dyDescent="0.2">
      <c r="A99" s="473" t="s">
        <v>700</v>
      </c>
      <c r="B99" s="472">
        <f>'Интерактивный прайс-лист'!$F$26*VLOOKUP(A99,last!$B$1:$C$1698,2,0)</f>
        <v>1628</v>
      </c>
      <c r="C99" s="471"/>
      <c r="D99" s="470" t="s">
        <v>964</v>
      </c>
      <c r="E99" s="469">
        <f>'Интерактивный прайс-лист'!$F$26*VLOOKUP(D99,last!$B$1:$C$1698,2,0)</f>
        <v>272</v>
      </c>
      <c r="F99" s="54"/>
      <c r="G99" s="54"/>
    </row>
    <row r="100" spans="1:9" ht="13.5" thickBot="1" x14ac:dyDescent="0.25">
      <c r="A100" s="468" t="s">
        <v>699</v>
      </c>
      <c r="B100" s="467">
        <f>'Интерактивный прайс-лист'!$F$26*VLOOKUP(A100,last!$B$1:$C$1698,2,0)</f>
        <v>1751</v>
      </c>
      <c r="C100" s="466"/>
      <c r="D100" s="465" t="s">
        <v>39</v>
      </c>
      <c r="E100" s="464">
        <f>'Интерактивный прайс-лист'!$F$26*VLOOKUP(D100,last!$B$1:$C$1698,2,0)</f>
        <v>377</v>
      </c>
      <c r="F100" s="54"/>
      <c r="G100" s="54"/>
    </row>
    <row r="101" spans="1:9" x14ac:dyDescent="0.2">
      <c r="A101" s="54"/>
      <c r="B101" s="54"/>
      <c r="C101" s="54"/>
      <c r="D101" s="177"/>
      <c r="E101" s="54"/>
      <c r="F101" s="54"/>
      <c r="G101" s="54"/>
    </row>
    <row r="102" spans="1:9" x14ac:dyDescent="0.2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 x14ac:dyDescent="0.2">
      <c r="A103" s="54"/>
      <c r="B103" s="54"/>
      <c r="C103" s="54"/>
      <c r="D103" s="816"/>
      <c r="E103" s="54"/>
      <c r="F103" s="54"/>
      <c r="G103" s="54"/>
      <c r="H103" s="54"/>
      <c r="I103" s="54"/>
    </row>
    <row r="104" spans="1:9" x14ac:dyDescent="0.2">
      <c r="A104" s="54"/>
      <c r="B104" s="54"/>
      <c r="C104" s="54"/>
      <c r="D104" s="816"/>
      <c r="E104" s="54"/>
      <c r="F104" s="54"/>
      <c r="G104" s="54"/>
      <c r="H104" s="54"/>
      <c r="I104" s="54"/>
    </row>
    <row r="105" spans="1:9" x14ac:dyDescent="0.2">
      <c r="A105" s="54"/>
      <c r="B105" s="54"/>
      <c r="C105" s="54"/>
      <c r="D105" s="816"/>
      <c r="E105" s="54"/>
      <c r="F105" s="54"/>
      <c r="G105" s="54"/>
      <c r="H105" s="54"/>
      <c r="I105" s="54"/>
    </row>
    <row r="106" spans="1:9" x14ac:dyDescent="0.2">
      <c r="A106" s="54"/>
      <c r="B106" s="54"/>
      <c r="C106" s="54"/>
      <c r="D106" s="816"/>
      <c r="E106" s="54"/>
      <c r="F106" s="54"/>
      <c r="G106" s="54"/>
      <c r="H106" s="54"/>
      <c r="I106" s="54"/>
    </row>
  </sheetData>
  <sheetProtection password="CC0B" sheet="1" objects="1" scenarios="1"/>
  <mergeCells count="76">
    <mergeCell ref="A84:E84"/>
    <mergeCell ref="C64:C65"/>
    <mergeCell ref="C66:C67"/>
    <mergeCell ref="D24:E24"/>
    <mergeCell ref="D25:E25"/>
    <mergeCell ref="D27:E27"/>
    <mergeCell ref="D28:E28"/>
    <mergeCell ref="D29:E29"/>
    <mergeCell ref="D43:E43"/>
    <mergeCell ref="D50:E50"/>
    <mergeCell ref="D45:E45"/>
    <mergeCell ref="D46:E46"/>
    <mergeCell ref="D47:E47"/>
    <mergeCell ref="D48:E48"/>
    <mergeCell ref="D32:E32"/>
    <mergeCell ref="A51:E51"/>
    <mergeCell ref="C95:C96"/>
    <mergeCell ref="A97:E97"/>
    <mergeCell ref="C85:C86"/>
    <mergeCell ref="C87:C88"/>
    <mergeCell ref="C89:C90"/>
    <mergeCell ref="C91:C92"/>
    <mergeCell ref="C93:C94"/>
    <mergeCell ref="E12:G12"/>
    <mergeCell ref="A13:B13"/>
    <mergeCell ref="E13:G13"/>
    <mergeCell ref="A12:D12"/>
    <mergeCell ref="A2:D3"/>
    <mergeCell ref="A7:B7"/>
    <mergeCell ref="A8:B8"/>
    <mergeCell ref="A9:B9"/>
    <mergeCell ref="A10:C10"/>
    <mergeCell ref="D49:E49"/>
    <mergeCell ref="D53:E53"/>
    <mergeCell ref="A44:E44"/>
    <mergeCell ref="A14:B15"/>
    <mergeCell ref="E14:G14"/>
    <mergeCell ref="E15:G15"/>
    <mergeCell ref="D37:E37"/>
    <mergeCell ref="D38:E38"/>
    <mergeCell ref="A39:E39"/>
    <mergeCell ref="D40:E40"/>
    <mergeCell ref="D42:E42"/>
    <mergeCell ref="D41:E41"/>
    <mergeCell ref="C74:C75"/>
    <mergeCell ref="A18:E18"/>
    <mergeCell ref="B19:E19"/>
    <mergeCell ref="C76:C77"/>
    <mergeCell ref="D20:E20"/>
    <mergeCell ref="A21:E21"/>
    <mergeCell ref="D22:E22"/>
    <mergeCell ref="D30:E30"/>
    <mergeCell ref="D31:E31"/>
    <mergeCell ref="D66:D67"/>
    <mergeCell ref="D52:E52"/>
    <mergeCell ref="A59:E59"/>
    <mergeCell ref="D33:E33"/>
    <mergeCell ref="D34:E34"/>
    <mergeCell ref="D35:E35"/>
    <mergeCell ref="D36:E36"/>
    <mergeCell ref="D74:D75"/>
    <mergeCell ref="D80:D81"/>
    <mergeCell ref="E80:E81"/>
    <mergeCell ref="D82:D83"/>
    <mergeCell ref="C60:C61"/>
    <mergeCell ref="C62:C63"/>
    <mergeCell ref="C78:C79"/>
    <mergeCell ref="C80:C81"/>
    <mergeCell ref="C82:C83"/>
    <mergeCell ref="D64:D65"/>
    <mergeCell ref="E64:E65"/>
    <mergeCell ref="C68:C69"/>
    <mergeCell ref="C70:C71"/>
    <mergeCell ref="C72:C73"/>
    <mergeCell ref="D72:D73"/>
    <mergeCell ref="E72:E73"/>
  </mergeCells>
  <pageMargins left="0.74803149606299213" right="0.74803149606299213" top="0.13" bottom="0.15" header="0.13" footer="0.14000000000000001"/>
  <pageSetup paperSize="9" scale="49" fitToHeight="2" orientation="landscape" r:id="rId1"/>
  <headerFooter alignWithMargins="0"/>
  <rowBreaks count="1" manualBreakCount="1">
    <brk id="17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75" zoomScaleSheetLayoutView="100" workbookViewId="0">
      <pane ySplit="3" topLeftCell="A4" activePane="bottomLeft" state="frozen"/>
      <selection activeCell="A82" sqref="A82:E93"/>
      <selection pane="bottomLeft" activeCell="B3" sqref="B3"/>
    </sheetView>
  </sheetViews>
  <sheetFormatPr defaultRowHeight="12.75" x14ac:dyDescent="0.2"/>
  <cols>
    <col min="1" max="4" width="16" style="95" customWidth="1"/>
    <col min="5" max="16384" width="9.140625" style="95"/>
  </cols>
  <sheetData>
    <row r="1" spans="1:7" s="515" customFormat="1" x14ac:dyDescent="0.2">
      <c r="A1" s="948" t="s">
        <v>1151</v>
      </c>
      <c r="B1" s="949"/>
      <c r="C1" s="949"/>
      <c r="D1" s="950"/>
      <c r="E1" s="514"/>
      <c r="F1" s="52"/>
      <c r="G1" s="52"/>
    </row>
    <row r="2" spans="1:7" s="515" customFormat="1" ht="13.5" thickBot="1" x14ac:dyDescent="0.25">
      <c r="A2" s="951"/>
      <c r="B2" s="952"/>
      <c r="C2" s="952"/>
      <c r="D2" s="953"/>
      <c r="E2" s="514"/>
      <c r="F2" s="52"/>
      <c r="G2" s="52"/>
    </row>
    <row r="3" spans="1:7" s="521" customFormat="1" ht="6.75" customHeight="1" x14ac:dyDescent="0.2">
      <c r="A3" s="522"/>
      <c r="B3" s="522"/>
      <c r="C3" s="522"/>
      <c r="D3" s="522"/>
      <c r="F3" s="169"/>
      <c r="G3" s="169"/>
    </row>
    <row r="4" spans="1:7" x14ac:dyDescent="0.2">
      <c r="A4" s="96"/>
      <c r="B4" s="96"/>
      <c r="C4" s="96"/>
      <c r="D4" s="96"/>
      <c r="E4" s="96"/>
    </row>
    <row r="5" spans="1:7" ht="13.5" thickBot="1" x14ac:dyDescent="0.25">
      <c r="A5" s="96"/>
      <c r="B5" s="96"/>
      <c r="C5" s="96"/>
      <c r="D5" s="96"/>
      <c r="E5" s="96"/>
    </row>
    <row r="6" spans="1:7" s="515" customFormat="1" ht="15.75" thickBot="1" x14ac:dyDescent="0.25">
      <c r="A6" s="1139" t="s">
        <v>1150</v>
      </c>
      <c r="B6" s="1140"/>
      <c r="C6" s="1140"/>
      <c r="D6" s="1141"/>
      <c r="E6" s="514"/>
      <c r="F6" s="52"/>
      <c r="G6" s="52"/>
    </row>
    <row r="7" spans="1:7" s="515" customFormat="1" ht="12.75" customHeight="1" x14ac:dyDescent="0.2">
      <c r="A7" s="1142" t="s">
        <v>1149</v>
      </c>
      <c r="B7" s="1143"/>
      <c r="C7" s="1146" t="s">
        <v>1148</v>
      </c>
      <c r="D7" s="1147"/>
      <c r="E7" s="514"/>
      <c r="F7" s="52"/>
      <c r="G7" s="52"/>
    </row>
    <row r="8" spans="1:7" s="515" customFormat="1" x14ac:dyDescent="0.2">
      <c r="A8" s="1144" t="s">
        <v>1147</v>
      </c>
      <c r="B8" s="1145"/>
      <c r="C8" s="1148"/>
      <c r="D8" s="1149"/>
      <c r="E8" s="514"/>
      <c r="F8" s="52"/>
      <c r="G8" s="52"/>
    </row>
    <row r="9" spans="1:7" s="515" customFormat="1" ht="13.5" thickBot="1" x14ac:dyDescent="0.25">
      <c r="A9" s="746" t="s">
        <v>991</v>
      </c>
      <c r="B9" s="520" t="s">
        <v>1146</v>
      </c>
      <c r="C9" s="746" t="s">
        <v>991</v>
      </c>
      <c r="D9" s="520" t="s">
        <v>1146</v>
      </c>
      <c r="E9" s="514"/>
      <c r="F9" s="52"/>
      <c r="G9" s="52"/>
    </row>
    <row r="10" spans="1:7" s="515" customFormat="1" x14ac:dyDescent="0.2">
      <c r="A10" s="517" t="s">
        <v>157</v>
      </c>
      <c r="B10" s="748">
        <f>'Интерактивный прайс-лист'!$F$26*VLOOKUP(A10,last!$B$1:$C$1698,2,0)</f>
        <v>1496</v>
      </c>
      <c r="C10" s="519" t="s">
        <v>1621</v>
      </c>
      <c r="D10" s="745">
        <f>'Интерактивный прайс-лист'!$F$26*VLOOKUP(C10,last!$B$1:$C$1698,2,0)</f>
        <v>1034</v>
      </c>
      <c r="E10" s="514"/>
      <c r="F10" s="52"/>
      <c r="G10" s="52"/>
    </row>
    <row r="11" spans="1:7" s="515" customFormat="1" x14ac:dyDescent="0.2">
      <c r="A11" s="517" t="s">
        <v>155</v>
      </c>
      <c r="B11" s="78">
        <f>'Интерактивный прайс-лист'!$F$26*VLOOKUP(A11,last!$B$1:$C$1698,2,0)</f>
        <v>1529</v>
      </c>
      <c r="C11" s="517" t="s">
        <v>111</v>
      </c>
      <c r="D11" s="78">
        <f>'Интерактивный прайс-лист'!$F$26*VLOOKUP(C11,last!$B$1:$C$1698,2,0)</f>
        <v>1079</v>
      </c>
      <c r="E11" s="514"/>
      <c r="F11" s="52"/>
      <c r="G11" s="52"/>
    </row>
    <row r="12" spans="1:7" s="515" customFormat="1" x14ac:dyDescent="0.2">
      <c r="A12" s="517" t="s">
        <v>1497</v>
      </c>
      <c r="B12" s="78">
        <f>'Интерактивный прайс-лист'!$F$26*VLOOKUP(A12,last!$B$1:$C$1698,2,0)</f>
        <v>1931</v>
      </c>
      <c r="C12" s="517" t="s">
        <v>1501</v>
      </c>
      <c r="D12" s="78">
        <f>'Интерактивный прайс-лист'!$F$26*VLOOKUP(C12,last!$B$1:$C$1698,2,0)</f>
        <v>1556</v>
      </c>
      <c r="E12" s="514"/>
      <c r="F12" s="52"/>
      <c r="G12" s="52"/>
    </row>
    <row r="13" spans="1:7" s="515" customFormat="1" x14ac:dyDescent="0.2">
      <c r="A13" s="517" t="s">
        <v>1498</v>
      </c>
      <c r="B13" s="78">
        <f>'Интерактивный прайс-лист'!$F$26*VLOOKUP(A13,last!$B$1:$C$1698,2,0)</f>
        <v>2401</v>
      </c>
      <c r="C13" s="517" t="s">
        <v>1623</v>
      </c>
      <c r="D13" s="78">
        <f>'Интерактивный прайс-лист'!$F$26*VLOOKUP(C13,last!$B$1:$C$1698,2,0)</f>
        <v>1646</v>
      </c>
      <c r="E13" s="514"/>
      <c r="F13" s="52"/>
      <c r="G13" s="52"/>
    </row>
    <row r="14" spans="1:7" s="515" customFormat="1" x14ac:dyDescent="0.2">
      <c r="A14" s="517" t="s">
        <v>1499</v>
      </c>
      <c r="B14" s="78">
        <f>'Интерактивный прайс-лист'!$F$26*VLOOKUP(A14,last!$B$1:$C$1698,2,0)</f>
        <v>2804</v>
      </c>
      <c r="C14" s="517"/>
      <c r="D14" s="78"/>
      <c r="E14" s="514"/>
      <c r="F14" s="52"/>
      <c r="G14" s="52"/>
    </row>
    <row r="15" spans="1:7" s="515" customFormat="1" x14ac:dyDescent="0.2">
      <c r="A15" s="518" t="s">
        <v>150</v>
      </c>
      <c r="B15" s="78">
        <f>'Интерактивный прайс-лист'!$F$26*VLOOKUP(A15,last!$B$1:$C$1698,2,0)</f>
        <v>3613</v>
      </c>
      <c r="C15" s="517" t="s">
        <v>186</v>
      </c>
      <c r="D15" s="78">
        <f>'Интерактивный прайс-лист'!$F$26*VLOOKUP(C15,last!$B$1:$C$1698,2,0)</f>
        <v>3100</v>
      </c>
      <c r="E15" s="514"/>
      <c r="F15" s="52"/>
      <c r="G15" s="52"/>
    </row>
    <row r="16" spans="1:7" s="515" customFormat="1" x14ac:dyDescent="0.2">
      <c r="A16" s="518" t="s">
        <v>148</v>
      </c>
      <c r="B16" s="78">
        <f>'Интерактивный прайс-лист'!$F$26*VLOOKUP(A16,last!$B$1:$C$1698,2,0)</f>
        <v>4617</v>
      </c>
      <c r="C16" s="517" t="s">
        <v>183</v>
      </c>
      <c r="D16" s="78">
        <f>'Интерактивный прайс-лист'!$F$26*VLOOKUP(C16,last!$B$1:$C$1698,2,0)</f>
        <v>3100</v>
      </c>
      <c r="E16" s="514"/>
      <c r="F16" s="52"/>
      <c r="G16" s="52"/>
    </row>
    <row r="17" spans="1:11" s="515" customFormat="1" x14ac:dyDescent="0.2">
      <c r="A17" s="517"/>
      <c r="B17" s="78"/>
      <c r="C17" s="517" t="s">
        <v>196</v>
      </c>
      <c r="D17" s="78">
        <f>'Интерактивный прайс-лист'!$F$26*VLOOKUP(C17,last!$B$1:$C$1698,2,0)</f>
        <v>3554</v>
      </c>
      <c r="E17" s="514"/>
      <c r="F17" s="52"/>
      <c r="G17" s="52"/>
    </row>
    <row r="18" spans="1:11" s="515" customFormat="1" x14ac:dyDescent="0.2">
      <c r="A18" s="517" t="s">
        <v>1620</v>
      </c>
      <c r="B18" s="78">
        <f>'Интерактивный прайс-лист'!$F$26*VLOOKUP(A18,last!$B$1:$C$1698,2,0)</f>
        <v>1018</v>
      </c>
      <c r="C18" s="517" t="s">
        <v>193</v>
      </c>
      <c r="D18" s="78">
        <f>'Интерактивный прайс-лист'!$F$26*VLOOKUP(C18,last!$B$1:$C$1698,2,0)</f>
        <v>3554</v>
      </c>
      <c r="E18" s="514"/>
      <c r="F18" s="52"/>
      <c r="G18" s="52"/>
    </row>
    <row r="19" spans="1:11" s="515" customFormat="1" x14ac:dyDescent="0.2">
      <c r="A19" s="517" t="s">
        <v>112</v>
      </c>
      <c r="B19" s="78">
        <f>'Интерактивный прайс-лист'!$F$26*VLOOKUP(A19,last!$B$1:$C$1698,2,0)</f>
        <v>1063</v>
      </c>
      <c r="C19" s="517" t="s">
        <v>190</v>
      </c>
      <c r="D19" s="78">
        <f>'Интерактивный прайс-лист'!$F$26*VLOOKUP(C19,last!$B$1:$C$1698,2,0)</f>
        <v>3897</v>
      </c>
      <c r="E19" s="514"/>
      <c r="F19" s="52"/>
      <c r="G19" s="52"/>
      <c r="K19" s="515" t="s">
        <v>994</v>
      </c>
    </row>
    <row r="20" spans="1:11" s="515" customFormat="1" x14ac:dyDescent="0.2">
      <c r="A20" s="517" t="s">
        <v>1500</v>
      </c>
      <c r="B20" s="78">
        <f>'Интерактивный прайс-лист'!$F$26*VLOOKUP(A20,last!$B$1:$C$1698,2,0)</f>
        <v>1540</v>
      </c>
      <c r="C20" s="517"/>
      <c r="D20" s="78"/>
      <c r="E20" s="514"/>
      <c r="F20" s="52"/>
      <c r="G20" s="52"/>
    </row>
    <row r="21" spans="1:11" s="515" customFormat="1" x14ac:dyDescent="0.2">
      <c r="A21" s="517" t="s">
        <v>1622</v>
      </c>
      <c r="B21" s="78">
        <f>'Интерактивный прайс-лист'!$F$26*VLOOKUP(A21,last!$B$1:$C$1698,2,0)</f>
        <v>1630</v>
      </c>
      <c r="C21" s="517"/>
      <c r="D21" s="78"/>
      <c r="E21" s="514"/>
      <c r="F21" s="52"/>
      <c r="G21" s="52"/>
    </row>
    <row r="22" spans="1:11" s="515" customFormat="1" x14ac:dyDescent="0.2">
      <c r="A22" s="517"/>
      <c r="B22" s="78"/>
      <c r="C22" s="517"/>
      <c r="D22" s="78"/>
      <c r="E22" s="514"/>
      <c r="F22" s="52"/>
      <c r="G22" s="52"/>
    </row>
    <row r="23" spans="1:11" s="515" customFormat="1" x14ac:dyDescent="0.2">
      <c r="A23" s="517" t="s">
        <v>187</v>
      </c>
      <c r="B23" s="78">
        <f>'Интерактивный прайс-лист'!$F$26*VLOOKUP(A23,last!$B$1:$C$1698,2,0)</f>
        <v>3050</v>
      </c>
      <c r="C23" s="517"/>
      <c r="D23" s="78"/>
      <c r="E23" s="514"/>
      <c r="F23" s="52"/>
      <c r="G23" s="52"/>
    </row>
    <row r="24" spans="1:11" s="515" customFormat="1" x14ac:dyDescent="0.2">
      <c r="A24" s="517" t="s">
        <v>184</v>
      </c>
      <c r="B24" s="78">
        <f>'Интерактивный прайс-лист'!$F$26*VLOOKUP(A24,last!$B$1:$C$1698,2,0)</f>
        <v>3050</v>
      </c>
      <c r="C24" s="517"/>
      <c r="D24" s="78"/>
      <c r="E24" s="514"/>
      <c r="F24" s="52"/>
      <c r="G24" s="52"/>
    </row>
    <row r="25" spans="1:11" s="515" customFormat="1" x14ac:dyDescent="0.2">
      <c r="A25" s="517" t="s">
        <v>197</v>
      </c>
      <c r="B25" s="78">
        <f>'Интерактивный прайс-лист'!$F$26*VLOOKUP(A25,last!$B$1:$C$1698,2,0)</f>
        <v>3504</v>
      </c>
      <c r="C25" s="517"/>
      <c r="D25" s="78"/>
      <c r="E25" s="514"/>
      <c r="F25" s="52"/>
      <c r="G25" s="52"/>
    </row>
    <row r="26" spans="1:11" s="515" customFormat="1" x14ac:dyDescent="0.2">
      <c r="A26" s="517" t="s">
        <v>194</v>
      </c>
      <c r="B26" s="78">
        <f>'Интерактивный прайс-лист'!$F$26*VLOOKUP(A26,last!$B$1:$C$1698,2,0)</f>
        <v>3504</v>
      </c>
      <c r="C26" s="517"/>
      <c r="D26" s="78"/>
      <c r="E26" s="514"/>
      <c r="F26" s="52"/>
      <c r="G26" s="52"/>
    </row>
    <row r="27" spans="1:11" s="515" customFormat="1" ht="13.5" thickBot="1" x14ac:dyDescent="0.25">
      <c r="A27" s="516" t="s">
        <v>191</v>
      </c>
      <c r="B27" s="75">
        <f>'Интерактивный прайс-лист'!$F$26*VLOOKUP(A27,last!$B$1:$C$1698,2,0)</f>
        <v>3847</v>
      </c>
      <c r="C27" s="516"/>
      <c r="D27" s="75"/>
      <c r="E27" s="514"/>
      <c r="F27" s="52"/>
      <c r="G27" s="52"/>
    </row>
    <row r="28" spans="1:11" s="515" customFormat="1" x14ac:dyDescent="0.2">
      <c r="A28" s="2"/>
      <c r="B28" s="2"/>
      <c r="C28" s="2"/>
      <c r="D28" s="2"/>
      <c r="E28" s="2"/>
      <c r="F28" s="54"/>
      <c r="G28" s="54"/>
    </row>
    <row r="29" spans="1:11" s="515" customFormat="1" x14ac:dyDescent="0.2">
      <c r="A29" s="2"/>
      <c r="B29" s="2"/>
      <c r="C29" s="2"/>
      <c r="D29" s="2"/>
      <c r="E29" s="2"/>
      <c r="F29" s="54"/>
      <c r="G29" s="54"/>
    </row>
    <row r="30" spans="1:11" s="515" customFormat="1" x14ac:dyDescent="0.2">
      <c r="A30" s="2"/>
      <c r="B30" s="2"/>
      <c r="C30" s="2"/>
      <c r="D30" s="2"/>
      <c r="E30" s="2"/>
      <c r="F30" s="54"/>
      <c r="G30" s="54"/>
    </row>
    <row r="31" spans="1:11" s="515" customFormat="1" x14ac:dyDescent="0.2">
      <c r="A31" s="2"/>
      <c r="B31" s="2"/>
      <c r="C31" s="2"/>
      <c r="D31" s="2"/>
      <c r="E31" s="2"/>
      <c r="F31" s="54"/>
      <c r="G31" s="54"/>
    </row>
    <row r="32" spans="1:11" s="514" customFormat="1" x14ac:dyDescent="0.2">
      <c r="A32" s="2"/>
      <c r="B32" s="2"/>
      <c r="C32" s="2"/>
      <c r="D32" s="2"/>
      <c r="E32" s="2"/>
      <c r="F32" s="54"/>
      <c r="G32" s="54"/>
    </row>
    <row r="33" spans="1:7" s="514" customFormat="1" x14ac:dyDescent="0.2">
      <c r="C33" s="2"/>
      <c r="D33" s="2"/>
      <c r="E33" s="2"/>
      <c r="F33" s="54"/>
      <c r="G33" s="54"/>
    </row>
    <row r="34" spans="1:7" s="514" customFormat="1" x14ac:dyDescent="0.2">
      <c r="C34" s="2"/>
      <c r="D34" s="2"/>
      <c r="E34" s="2"/>
      <c r="F34" s="54"/>
      <c r="G34" s="54"/>
    </row>
    <row r="35" spans="1:7" s="514" customFormat="1" x14ac:dyDescent="0.2">
      <c r="A35" s="2"/>
      <c r="B35" s="2"/>
      <c r="C35" s="2"/>
      <c r="D35" s="2"/>
      <c r="E35" s="2"/>
      <c r="F35" s="54"/>
      <c r="G35" s="54"/>
    </row>
    <row r="36" spans="1:7" s="514" customFormat="1" x14ac:dyDescent="0.2">
      <c r="A36" s="2"/>
      <c r="B36" s="2"/>
      <c r="C36" s="2"/>
      <c r="D36" s="2"/>
      <c r="F36" s="54"/>
      <c r="G36" s="54"/>
    </row>
    <row r="37" spans="1:7" s="514" customFormat="1" x14ac:dyDescent="0.2">
      <c r="A37" s="2"/>
      <c r="B37" s="2"/>
      <c r="C37" s="2"/>
      <c r="D37" s="2"/>
      <c r="F37" s="54"/>
      <c r="G37" s="54"/>
    </row>
    <row r="38" spans="1:7" s="514" customFormat="1" x14ac:dyDescent="0.2">
      <c r="A38" s="2"/>
      <c r="B38" s="2"/>
      <c r="C38" s="2"/>
      <c r="D38" s="2"/>
      <c r="F38" s="54"/>
      <c r="G38" s="54"/>
    </row>
    <row r="39" spans="1:7" s="514" customFormat="1" x14ac:dyDescent="0.2">
      <c r="A39" s="2"/>
      <c r="B39" s="2"/>
      <c r="C39" s="2"/>
      <c r="D39" s="2"/>
      <c r="F39" s="54"/>
      <c r="G39" s="54"/>
    </row>
    <row r="40" spans="1:7" s="514" customFormat="1" x14ac:dyDescent="0.2">
      <c r="A40" s="2"/>
      <c r="B40" s="2"/>
      <c r="C40" s="2"/>
      <c r="D40" s="2"/>
      <c r="F40" s="54"/>
      <c r="G40" s="54"/>
    </row>
    <row r="41" spans="1:7" s="96" customFormat="1" x14ac:dyDescent="0.2"/>
    <row r="42" spans="1:7" s="96" customFormat="1" x14ac:dyDescent="0.2"/>
    <row r="43" spans="1:7" s="96" customFormat="1" x14ac:dyDescent="0.2"/>
    <row r="44" spans="1:7" s="96" customFormat="1" x14ac:dyDescent="0.2"/>
    <row r="45" spans="1:7" s="96" customFormat="1" x14ac:dyDescent="0.2"/>
    <row r="46" spans="1:7" s="96" customFormat="1" x14ac:dyDescent="0.2"/>
    <row r="47" spans="1:7" s="96" customFormat="1" x14ac:dyDescent="0.2"/>
    <row r="48" spans="1:7" s="96" customFormat="1" x14ac:dyDescent="0.2"/>
    <row r="49" s="96" customFormat="1" x14ac:dyDescent="0.2"/>
    <row r="50" s="96" customFormat="1" x14ac:dyDescent="0.2"/>
    <row r="51" s="96" customFormat="1" x14ac:dyDescent="0.2"/>
    <row r="52" s="96" customFormat="1" x14ac:dyDescent="0.2"/>
    <row r="53" s="96" customFormat="1" x14ac:dyDescent="0.2"/>
    <row r="54" s="96" customFormat="1" x14ac:dyDescent="0.2"/>
    <row r="55" s="96" customFormat="1" x14ac:dyDescent="0.2"/>
    <row r="56" s="96" customFormat="1" x14ac:dyDescent="0.2"/>
    <row r="57" s="96" customFormat="1" x14ac:dyDescent="0.2"/>
    <row r="58" s="96" customFormat="1" x14ac:dyDescent="0.2"/>
    <row r="59" s="96" customFormat="1" x14ac:dyDescent="0.2"/>
    <row r="60" s="96" customFormat="1" x14ac:dyDescent="0.2"/>
    <row r="61" s="96" customFormat="1" x14ac:dyDescent="0.2"/>
  </sheetData>
  <sheetProtection password="CC0B" sheet="1" objects="1" scenarios="1"/>
  <mergeCells count="5">
    <mergeCell ref="A1:D2"/>
    <mergeCell ref="A6:D6"/>
    <mergeCell ref="A7:B7"/>
    <mergeCell ref="A8:B8"/>
    <mergeCell ref="C7:D8"/>
  </mergeCells>
  <pageMargins left="0.75" right="0.75" top="1" bottom="1" header="0.5" footer="0.5"/>
  <pageSetup paperSize="9" scale="9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view="pageBreakPreview" zoomScale="85" zoomScaleNormal="85" zoomScaleSheetLayoutView="85" workbookViewId="0">
      <selection activeCell="A4" sqref="A4"/>
    </sheetView>
  </sheetViews>
  <sheetFormatPr defaultRowHeight="12.75" x14ac:dyDescent="0.2"/>
  <cols>
    <col min="1" max="1" width="20.7109375" style="523" customWidth="1"/>
    <col min="2" max="2" width="78.7109375" style="523" customWidth="1"/>
    <col min="3" max="3" width="17" style="523" customWidth="1"/>
    <col min="4" max="4" width="17.42578125" style="523" customWidth="1"/>
    <col min="5" max="5" width="14.140625" style="515" customWidth="1"/>
    <col min="6" max="6" width="15.140625" style="515" customWidth="1"/>
    <col min="7" max="7" width="9.140625" style="515"/>
    <col min="8" max="9" width="9.140625" style="52"/>
    <col min="10" max="16384" width="9.140625" style="515"/>
  </cols>
  <sheetData>
    <row r="1" spans="1:9" x14ac:dyDescent="0.2">
      <c r="A1" s="948" t="s">
        <v>1151</v>
      </c>
      <c r="B1" s="949"/>
      <c r="C1" s="949"/>
      <c r="D1" s="950"/>
    </row>
    <row r="2" spans="1:9" ht="13.5" thickBot="1" x14ac:dyDescent="0.25">
      <c r="A2" s="951"/>
      <c r="B2" s="952"/>
      <c r="C2" s="952"/>
      <c r="D2" s="953"/>
    </row>
    <row r="3" spans="1:9" s="521" customFormat="1" x14ac:dyDescent="0.2">
      <c r="A3" s="522"/>
      <c r="B3" s="522"/>
      <c r="C3" s="522"/>
      <c r="D3" s="522"/>
      <c r="H3" s="169"/>
      <c r="I3" s="169"/>
    </row>
    <row r="4" spans="1:9" ht="13.5" thickBot="1" x14ac:dyDescent="0.25">
      <c r="A4" s="524"/>
      <c r="B4" s="524"/>
      <c r="C4" s="524"/>
      <c r="D4" s="524"/>
    </row>
    <row r="5" spans="1:9" ht="15.75" thickBot="1" x14ac:dyDescent="0.25">
      <c r="A5" s="1153" t="s">
        <v>1201</v>
      </c>
      <c r="B5" s="1154"/>
      <c r="C5" s="1155"/>
      <c r="D5" s="524"/>
    </row>
    <row r="6" spans="1:9" x14ac:dyDescent="0.2">
      <c r="A6" s="1156" t="s">
        <v>991</v>
      </c>
      <c r="B6" s="1158" t="s">
        <v>1200</v>
      </c>
      <c r="C6" s="537" t="s">
        <v>1095</v>
      </c>
      <c r="D6" s="463"/>
    </row>
    <row r="7" spans="1:9" ht="13.5" thickBot="1" x14ac:dyDescent="0.25">
      <c r="A7" s="1157"/>
      <c r="B7" s="1159"/>
      <c r="C7" s="520" t="s">
        <v>1199</v>
      </c>
      <c r="D7" s="463"/>
    </row>
    <row r="8" spans="1:9" x14ac:dyDescent="0.2">
      <c r="A8" s="1160" t="s">
        <v>1198</v>
      </c>
      <c r="B8" s="1161"/>
      <c r="C8" s="1162"/>
      <c r="D8" s="463"/>
    </row>
    <row r="9" spans="1:9" x14ac:dyDescent="0.2">
      <c r="A9" s="530" t="s">
        <v>945</v>
      </c>
      <c r="B9" s="529" t="s">
        <v>1197</v>
      </c>
      <c r="C9" s="531">
        <f>'Интерактивный прайс-лист'!$F$26*VLOOKUP(A9,last!$B$1:$C$1698,2,0)</f>
        <v>159</v>
      </c>
      <c r="D9" s="463"/>
    </row>
    <row r="10" spans="1:9" x14ac:dyDescent="0.2">
      <c r="A10" s="530" t="s">
        <v>944</v>
      </c>
      <c r="B10" s="529" t="s">
        <v>1196</v>
      </c>
      <c r="C10" s="531">
        <f>'Интерактивный прайс-лист'!$F$26*VLOOKUP(A10,last!$B$1:$C$1698,2,0)</f>
        <v>32</v>
      </c>
      <c r="D10" s="463"/>
    </row>
    <row r="11" spans="1:9" x14ac:dyDescent="0.2">
      <c r="A11" s="530" t="s">
        <v>943</v>
      </c>
      <c r="B11" s="529" t="s">
        <v>1195</v>
      </c>
      <c r="C11" s="531">
        <f>'Интерактивный прайс-лист'!$F$26*VLOOKUP(A11,last!$B$1:$C$1698,2,0)</f>
        <v>50</v>
      </c>
      <c r="D11" s="463"/>
    </row>
    <row r="12" spans="1:9" x14ac:dyDescent="0.2">
      <c r="A12" s="1150" t="s">
        <v>1708</v>
      </c>
      <c r="B12" s="1151"/>
      <c r="C12" s="1152"/>
      <c r="D12" s="463"/>
    </row>
    <row r="13" spans="1:9" x14ac:dyDescent="0.2">
      <c r="A13" s="530" t="s">
        <v>1709</v>
      </c>
      <c r="B13" s="536" t="s">
        <v>1193</v>
      </c>
      <c r="C13" s="531">
        <f>'Интерактивный прайс-лист'!$F$26*VLOOKUP(A13,last!$B$1:$C$1698,2,0)</f>
        <v>97</v>
      </c>
      <c r="D13" s="463"/>
    </row>
    <row r="14" spans="1:9" x14ac:dyDescent="0.2">
      <c r="A14" s="1150" t="s">
        <v>1194</v>
      </c>
      <c r="B14" s="1151"/>
      <c r="C14" s="1152"/>
      <c r="D14" s="463"/>
    </row>
    <row r="15" spans="1:9" x14ac:dyDescent="0.2">
      <c r="A15" s="530" t="s">
        <v>287</v>
      </c>
      <c r="B15" s="536" t="s">
        <v>1193</v>
      </c>
      <c r="C15" s="531">
        <f>'Интерактивный прайс-лист'!$F$26*VLOOKUP(A15,last!$B$1:$C$1698,2,0)</f>
        <v>326</v>
      </c>
      <c r="D15" s="463"/>
    </row>
    <row r="16" spans="1:9" x14ac:dyDescent="0.2">
      <c r="A16" s="530" t="s">
        <v>286</v>
      </c>
      <c r="B16" s="536" t="s">
        <v>1192</v>
      </c>
      <c r="C16" s="531">
        <f>'Интерактивный прайс-лист'!$F$26*VLOOKUP(A16,last!$B$1:$C$1698,2,0)</f>
        <v>68</v>
      </c>
      <c r="D16" s="463"/>
    </row>
    <row r="17" spans="1:4" ht="25.5" x14ac:dyDescent="0.2">
      <c r="A17" s="530" t="s">
        <v>285</v>
      </c>
      <c r="B17" s="536" t="s">
        <v>1191</v>
      </c>
      <c r="C17" s="531">
        <f>'Интерактивный прайс-лист'!$F$26*VLOOKUP(A17,last!$B$1:$C$1698,2,0)</f>
        <v>77</v>
      </c>
      <c r="D17" s="463"/>
    </row>
    <row r="18" spans="1:4" ht="25.5" x14ac:dyDescent="0.2">
      <c r="A18" s="530" t="s">
        <v>340</v>
      </c>
      <c r="B18" s="536" t="s">
        <v>1190</v>
      </c>
      <c r="C18" s="531">
        <f>'Интерактивный прайс-лист'!$F$26*VLOOKUP(A18,last!$B$1:$C$1698,2,0)</f>
        <v>505</v>
      </c>
      <c r="D18" s="463"/>
    </row>
    <row r="19" spans="1:4" x14ac:dyDescent="0.2">
      <c r="A19" s="530" t="s">
        <v>339</v>
      </c>
      <c r="B19" s="532" t="s">
        <v>1189</v>
      </c>
      <c r="C19" s="531">
        <f>'Интерактивный прайс-лист'!$F$26*VLOOKUP(A19,last!$B$1:$C$1698,2,0)</f>
        <v>206</v>
      </c>
      <c r="D19" s="463"/>
    </row>
    <row r="20" spans="1:4" x14ac:dyDescent="0.2">
      <c r="A20" s="1150" t="s">
        <v>1188</v>
      </c>
      <c r="B20" s="1151"/>
      <c r="C20" s="1152"/>
      <c r="D20" s="463"/>
    </row>
    <row r="21" spans="1:4" x14ac:dyDescent="0.2">
      <c r="A21" s="530" t="s">
        <v>908</v>
      </c>
      <c r="B21" s="529" t="s">
        <v>1187</v>
      </c>
      <c r="C21" s="531">
        <f>'Интерактивный прайс-лист'!$F$26*VLOOKUP(A21,last!$B$1:$C$1698,2,0)</f>
        <v>2682</v>
      </c>
      <c r="D21" s="463"/>
    </row>
    <row r="22" spans="1:4" x14ac:dyDescent="0.2">
      <c r="A22" s="1150" t="s">
        <v>1186</v>
      </c>
      <c r="B22" s="1151"/>
      <c r="C22" s="1152"/>
      <c r="D22" s="463"/>
    </row>
    <row r="23" spans="1:4" x14ac:dyDescent="0.2">
      <c r="A23" s="530" t="s">
        <v>1185</v>
      </c>
      <c r="B23" s="529"/>
      <c r="C23" s="535"/>
      <c r="D23" s="463"/>
    </row>
    <row r="24" spans="1:4" x14ac:dyDescent="0.2">
      <c r="A24" s="530" t="s">
        <v>907</v>
      </c>
      <c r="B24" s="529" t="s">
        <v>1182</v>
      </c>
      <c r="C24" s="531">
        <f>'Интерактивный прайс-лист'!$F$26*VLOOKUP(A24,last!$B$1:$C$1698,2,0)</f>
        <v>9301</v>
      </c>
      <c r="D24" s="463"/>
    </row>
    <row r="25" spans="1:4" x14ac:dyDescent="0.2">
      <c r="A25" s="530" t="s">
        <v>922</v>
      </c>
      <c r="B25" s="529" t="s">
        <v>1184</v>
      </c>
      <c r="C25" s="531">
        <f>'Интерактивный прайс-лист'!$F$26*VLOOKUP(A25,last!$B$1:$C$1698,2,0)</f>
        <v>2159</v>
      </c>
      <c r="D25" s="463"/>
    </row>
    <row r="26" spans="1:4" x14ac:dyDescent="0.2">
      <c r="A26" s="530" t="s">
        <v>1183</v>
      </c>
      <c r="B26" s="529"/>
      <c r="C26" s="250"/>
      <c r="D26" s="463"/>
    </row>
    <row r="27" spans="1:4" x14ac:dyDescent="0.2">
      <c r="A27" s="530" t="s">
        <v>906</v>
      </c>
      <c r="B27" s="529" t="s">
        <v>1182</v>
      </c>
      <c r="C27" s="531">
        <f>'Интерактивный прайс-лист'!$F$26*VLOOKUP(A27,last!$B$1:$C$1698,2,0)</f>
        <v>1972</v>
      </c>
      <c r="D27" s="463"/>
    </row>
    <row r="28" spans="1:4" x14ac:dyDescent="0.2">
      <c r="A28" s="534" t="s">
        <v>1181</v>
      </c>
      <c r="B28" s="529"/>
      <c r="C28" s="533"/>
      <c r="D28" s="463"/>
    </row>
    <row r="29" spans="1:4" x14ac:dyDescent="0.2">
      <c r="A29" s="530" t="s">
        <v>1180</v>
      </c>
      <c r="B29" s="529" t="s">
        <v>1179</v>
      </c>
      <c r="C29" s="531">
        <f>'Интерактивный прайс-лист'!$F$26*VLOOKUP(A29,last!$B$1:$C$1698,2,0)</f>
        <v>271</v>
      </c>
      <c r="D29" s="463"/>
    </row>
    <row r="30" spans="1:4" x14ac:dyDescent="0.2">
      <c r="A30" s="530" t="s">
        <v>182</v>
      </c>
      <c r="B30" s="529" t="s">
        <v>1178</v>
      </c>
      <c r="C30" s="531">
        <f>'Интерактивный прайс-лист'!$F$26*VLOOKUP(A30,last!$B$1:$C$1698,2,0)</f>
        <v>446</v>
      </c>
      <c r="D30" s="463"/>
    </row>
    <row r="31" spans="1:4" x14ac:dyDescent="0.2">
      <c r="A31" s="530" t="s">
        <v>26</v>
      </c>
      <c r="B31" s="529" t="s">
        <v>1177</v>
      </c>
      <c r="C31" s="531">
        <f>'Интерактивный прайс-лист'!$F$26*VLOOKUP(A31,last!$B$1:$C$1698,2,0)</f>
        <v>496</v>
      </c>
      <c r="D31" s="463"/>
    </row>
    <row r="32" spans="1:4" x14ac:dyDescent="0.2">
      <c r="A32" s="530" t="s">
        <v>180</v>
      </c>
      <c r="B32" s="529" t="s">
        <v>1176</v>
      </c>
      <c r="C32" s="531">
        <f>'Интерактивный прайс-лист'!$F$26*VLOOKUP(A32,last!$B$1:$C$1698,2,0)</f>
        <v>335</v>
      </c>
      <c r="D32" s="463"/>
    </row>
    <row r="33" spans="1:4" x14ac:dyDescent="0.2">
      <c r="A33" s="530" t="s">
        <v>181</v>
      </c>
      <c r="B33" s="529" t="s">
        <v>1175</v>
      </c>
      <c r="C33" s="531">
        <f>'Интерактивный прайс-лист'!$F$26*VLOOKUP(A33,last!$B$1:$C$1698,2,0)</f>
        <v>446</v>
      </c>
      <c r="D33" s="463"/>
    </row>
    <row r="34" spans="1:4" x14ac:dyDescent="0.2">
      <c r="A34" s="534" t="s">
        <v>1174</v>
      </c>
      <c r="B34" s="532"/>
      <c r="C34" s="533"/>
      <c r="D34" s="463"/>
    </row>
    <row r="35" spans="1:4" ht="25.5" x14ac:dyDescent="0.2">
      <c r="A35" s="530" t="s">
        <v>38</v>
      </c>
      <c r="B35" s="532" t="s">
        <v>1173</v>
      </c>
      <c r="C35" s="531">
        <f>'Интерактивный прайс-лист'!$F$26*VLOOKUP(A35,last!$B$1:$C$1698,2,0)</f>
        <v>261</v>
      </c>
      <c r="D35" s="463"/>
    </row>
    <row r="36" spans="1:4" ht="25.5" x14ac:dyDescent="0.2">
      <c r="A36" s="530" t="s">
        <v>37</v>
      </c>
      <c r="B36" s="532" t="s">
        <v>1172</v>
      </c>
      <c r="C36" s="531">
        <f>'Интерактивный прайс-лист'!$F$26*VLOOKUP(A36,last!$B$1:$C$1698,2,0)</f>
        <v>294</v>
      </c>
      <c r="D36" s="463"/>
    </row>
    <row r="37" spans="1:4" x14ac:dyDescent="0.2">
      <c r="A37" s="1150" t="s">
        <v>1171</v>
      </c>
      <c r="B37" s="1151"/>
      <c r="C37" s="1152"/>
      <c r="D37" s="463"/>
    </row>
    <row r="38" spans="1:4" x14ac:dyDescent="0.2">
      <c r="A38" s="530" t="s">
        <v>1170</v>
      </c>
      <c r="B38" s="529" t="s">
        <v>1169</v>
      </c>
      <c r="C38" s="531">
        <f>'Интерактивный прайс-лист'!$F$26*VLOOKUP(A38,last!$B$1:$C$1698,2,0)</f>
        <v>897</v>
      </c>
      <c r="D38" s="463"/>
    </row>
    <row r="39" spans="1:4" x14ac:dyDescent="0.2">
      <c r="A39" s="530" t="s">
        <v>1168</v>
      </c>
      <c r="B39" s="529" t="s">
        <v>1167</v>
      </c>
      <c r="C39" s="531">
        <f>'Интерактивный прайс-лист'!$F$26*VLOOKUP(A39,last!$B$1:$C$1698,2,0)</f>
        <v>1482</v>
      </c>
      <c r="D39" s="463"/>
    </row>
    <row r="40" spans="1:4" x14ac:dyDescent="0.2">
      <c r="A40" s="530" t="s">
        <v>1166</v>
      </c>
      <c r="B40" s="529" t="s">
        <v>1165</v>
      </c>
      <c r="C40" s="531">
        <f>'Интерактивный прайс-лист'!$F$26*VLOOKUP(A40,last!$B$1:$C$1698,2,0)</f>
        <v>1124</v>
      </c>
      <c r="D40" s="463"/>
    </row>
    <row r="41" spans="1:4" x14ac:dyDescent="0.2">
      <c r="A41" s="1150" t="s">
        <v>1164</v>
      </c>
      <c r="B41" s="1151"/>
      <c r="C41" s="1152"/>
      <c r="D41" s="463"/>
    </row>
    <row r="42" spans="1:4" x14ac:dyDescent="0.2">
      <c r="A42" s="530" t="s">
        <v>903</v>
      </c>
      <c r="B42" s="529" t="s">
        <v>1163</v>
      </c>
      <c r="C42" s="531">
        <f>'Интерактивный прайс-лист'!$F$26*VLOOKUP(A42,last!$B$1:$C$1698,2,0)</f>
        <v>209</v>
      </c>
      <c r="D42" s="463"/>
    </row>
    <row r="43" spans="1:4" x14ac:dyDescent="0.2">
      <c r="A43" s="530" t="s">
        <v>1162</v>
      </c>
      <c r="B43" s="529" t="s">
        <v>1161</v>
      </c>
      <c r="C43" s="531">
        <f>'Интерактивный прайс-лист'!$F$26*VLOOKUP(A43,last!$B$1:$C$1698,2,0)</f>
        <v>242</v>
      </c>
      <c r="D43" s="463"/>
    </row>
    <row r="44" spans="1:4" x14ac:dyDescent="0.2">
      <c r="A44" s="530" t="s">
        <v>902</v>
      </c>
      <c r="B44" s="529" t="s">
        <v>1160</v>
      </c>
      <c r="C44" s="531">
        <f>'Интерактивный прайс-лист'!$F$26*VLOOKUP(A44,last!$B$1:$C$1698,2,0)</f>
        <v>749</v>
      </c>
      <c r="D44" s="463"/>
    </row>
    <row r="45" spans="1:4" x14ac:dyDescent="0.2">
      <c r="A45" s="530" t="s">
        <v>1614</v>
      </c>
      <c r="B45" s="529" t="s">
        <v>1159</v>
      </c>
      <c r="C45" s="531">
        <f>'Интерактивный прайс-лист'!$F$26*VLOOKUP(A45,last!$B$1:$C$1698,2,0)</f>
        <v>354</v>
      </c>
      <c r="D45" s="463"/>
    </row>
    <row r="46" spans="1:4" x14ac:dyDescent="0.2">
      <c r="A46" s="1150" t="s">
        <v>1158</v>
      </c>
      <c r="B46" s="1151"/>
      <c r="C46" s="1152"/>
      <c r="D46" s="463"/>
    </row>
    <row r="47" spans="1:4" x14ac:dyDescent="0.2">
      <c r="A47" s="530" t="s">
        <v>253</v>
      </c>
      <c r="B47" s="529" t="s">
        <v>1157</v>
      </c>
      <c r="C47" s="531">
        <f>'Интерактивный прайс-лист'!$F$26*VLOOKUP(A47,last!$B$1:$C$1698,2,0)</f>
        <v>182</v>
      </c>
      <c r="D47" s="463"/>
    </row>
    <row r="48" spans="1:4" x14ac:dyDescent="0.2">
      <c r="A48" s="530" t="s">
        <v>1156</v>
      </c>
      <c r="B48" s="529" t="s">
        <v>1155</v>
      </c>
      <c r="C48" s="531">
        <f>'Интерактивный прайс-лист'!$F$26*VLOOKUP(A48,last!$B$1:$C$1698,2,0)</f>
        <v>162</v>
      </c>
      <c r="D48" s="463"/>
    </row>
    <row r="49" spans="1:9" ht="25.5" x14ac:dyDescent="0.2">
      <c r="A49" s="530" t="s">
        <v>1154</v>
      </c>
      <c r="B49" s="529" t="s">
        <v>1153</v>
      </c>
      <c r="C49" s="528">
        <f>'Интерактивный прайс-лист'!$F$26*VLOOKUP(A49,last!$B$1:$C$1698,2,0)</f>
        <v>226</v>
      </c>
      <c r="D49" s="463"/>
    </row>
    <row r="50" spans="1:9" s="514" customFormat="1" ht="13.5" thickBot="1" x14ac:dyDescent="0.25">
      <c r="A50" s="527" t="s">
        <v>1615</v>
      </c>
      <c r="B50" s="526" t="s">
        <v>1152</v>
      </c>
      <c r="C50" s="525">
        <f>'Интерактивный прайс-лист'!$F$26*VLOOKUP(A50,last!$B$1:$C$1698,2,0)</f>
        <v>141</v>
      </c>
      <c r="D50" s="463"/>
      <c r="H50" s="54"/>
      <c r="I50" s="54"/>
    </row>
    <row r="51" spans="1:9" s="514" customFormat="1" x14ac:dyDescent="0.2">
      <c r="A51" s="524"/>
      <c r="B51" s="524"/>
      <c r="C51" s="524"/>
      <c r="D51" s="524"/>
      <c r="H51" s="54"/>
      <c r="I51" s="54"/>
    </row>
    <row r="82" spans="1:6" s="52" customFormat="1" x14ac:dyDescent="0.2"/>
    <row r="83" spans="1:6" s="52" customFormat="1" x14ac:dyDescent="0.2"/>
    <row r="84" spans="1:6" s="52" customFormat="1" x14ac:dyDescent="0.2"/>
    <row r="85" spans="1:6" x14ac:dyDescent="0.2">
      <c r="A85" s="52"/>
      <c r="B85" s="52"/>
      <c r="C85" s="52"/>
      <c r="D85" s="52"/>
      <c r="E85" s="52"/>
      <c r="F85" s="52"/>
    </row>
    <row r="86" spans="1:6" x14ac:dyDescent="0.2">
      <c r="A86" s="52"/>
      <c r="B86" s="52"/>
      <c r="C86" s="52"/>
      <c r="D86" s="52"/>
      <c r="E86" s="52"/>
      <c r="F86" s="52"/>
    </row>
    <row r="87" spans="1:6" x14ac:dyDescent="0.2">
      <c r="A87" s="52"/>
      <c r="B87" s="52"/>
      <c r="C87" s="52"/>
      <c r="D87" s="52"/>
      <c r="E87" s="52"/>
      <c r="F87" s="52"/>
    </row>
    <row r="88" spans="1:6" x14ac:dyDescent="0.2">
      <c r="A88" s="52"/>
      <c r="B88" s="52"/>
      <c r="C88" s="52"/>
      <c r="D88" s="52"/>
      <c r="E88" s="52"/>
      <c r="F88" s="52"/>
    </row>
    <row r="89" spans="1:6" x14ac:dyDescent="0.2">
      <c r="A89" s="52"/>
      <c r="B89" s="52"/>
      <c r="C89" s="52"/>
      <c r="D89" s="52"/>
      <c r="E89" s="52"/>
      <c r="F89" s="52"/>
    </row>
    <row r="90" spans="1:6" x14ac:dyDescent="0.2">
      <c r="A90" s="52"/>
      <c r="B90" s="52"/>
      <c r="C90" s="52"/>
      <c r="D90" s="52"/>
      <c r="E90" s="52"/>
      <c r="F90" s="52"/>
    </row>
    <row r="91" spans="1:6" x14ac:dyDescent="0.2">
      <c r="A91" s="52"/>
      <c r="B91" s="52"/>
      <c r="C91" s="52"/>
      <c r="D91" s="52"/>
      <c r="E91" s="52"/>
      <c r="F91" s="52"/>
    </row>
    <row r="92" spans="1:6" x14ac:dyDescent="0.2">
      <c r="A92" s="52"/>
      <c r="B92" s="52"/>
      <c r="C92" s="52"/>
      <c r="D92" s="52"/>
      <c r="E92" s="52"/>
      <c r="F92" s="52"/>
    </row>
    <row r="93" spans="1:6" x14ac:dyDescent="0.2">
      <c r="A93" s="52"/>
      <c r="B93" s="52"/>
      <c r="C93" s="52"/>
      <c r="D93" s="52"/>
      <c r="E93" s="52"/>
      <c r="F93" s="52"/>
    </row>
    <row r="94" spans="1:6" x14ac:dyDescent="0.2">
      <c r="A94" s="52"/>
      <c r="B94" s="52"/>
      <c r="C94" s="52"/>
      <c r="D94" s="52"/>
      <c r="E94" s="52"/>
      <c r="F94" s="52"/>
    </row>
    <row r="95" spans="1:6" x14ac:dyDescent="0.2">
      <c r="A95" s="52"/>
      <c r="B95" s="52"/>
      <c r="C95" s="52"/>
      <c r="D95" s="52"/>
      <c r="E95" s="52"/>
      <c r="F95" s="52"/>
    </row>
    <row r="96" spans="1:6" x14ac:dyDescent="0.2">
      <c r="A96" s="52"/>
      <c r="B96" s="52"/>
      <c r="C96" s="52"/>
      <c r="D96" s="52"/>
      <c r="E96" s="52"/>
      <c r="F96" s="52"/>
    </row>
    <row r="97" spans="1:6" x14ac:dyDescent="0.2">
      <c r="A97" s="52"/>
      <c r="B97" s="52"/>
      <c r="C97" s="52"/>
      <c r="D97" s="52"/>
      <c r="E97" s="52"/>
      <c r="F97" s="52"/>
    </row>
    <row r="98" spans="1:6" x14ac:dyDescent="0.2">
      <c r="A98" s="52"/>
      <c r="B98" s="52"/>
      <c r="C98" s="52"/>
      <c r="D98" s="52"/>
      <c r="E98" s="52"/>
      <c r="F98" s="52"/>
    </row>
    <row r="99" spans="1:6" x14ac:dyDescent="0.2">
      <c r="A99" s="52"/>
      <c r="B99" s="52"/>
      <c r="C99" s="52"/>
      <c r="D99" s="52"/>
      <c r="E99" s="52"/>
      <c r="F99" s="52"/>
    </row>
    <row r="100" spans="1:6" x14ac:dyDescent="0.2">
      <c r="A100" s="52"/>
      <c r="B100" s="52"/>
      <c r="C100" s="52"/>
      <c r="D100" s="52"/>
      <c r="E100" s="52"/>
      <c r="F100" s="52"/>
    </row>
    <row r="101" spans="1:6" x14ac:dyDescent="0.2">
      <c r="A101" s="52"/>
      <c r="B101" s="52"/>
      <c r="C101" s="52"/>
      <c r="D101" s="52"/>
      <c r="E101" s="52"/>
      <c r="F101" s="52"/>
    </row>
    <row r="102" spans="1:6" x14ac:dyDescent="0.2">
      <c r="A102" s="52"/>
      <c r="B102" s="52"/>
      <c r="C102" s="52"/>
      <c r="D102" s="52"/>
      <c r="E102" s="52"/>
      <c r="F102" s="52"/>
    </row>
    <row r="103" spans="1:6" x14ac:dyDescent="0.2">
      <c r="A103" s="52"/>
      <c r="B103" s="52"/>
      <c r="C103" s="52"/>
      <c r="D103" s="52"/>
      <c r="E103" s="52"/>
      <c r="F103" s="52"/>
    </row>
    <row r="104" spans="1:6" x14ac:dyDescent="0.2">
      <c r="A104" s="52"/>
      <c r="B104" s="52"/>
      <c r="C104" s="52"/>
      <c r="D104" s="52"/>
      <c r="E104" s="52"/>
      <c r="F104" s="52"/>
    </row>
    <row r="105" spans="1:6" x14ac:dyDescent="0.2">
      <c r="A105" s="52"/>
      <c r="B105" s="52"/>
      <c r="C105" s="52"/>
      <c r="D105" s="52"/>
      <c r="E105" s="52"/>
      <c r="F105" s="52"/>
    </row>
    <row r="106" spans="1:6" x14ac:dyDescent="0.2">
      <c r="A106" s="52"/>
      <c r="B106" s="52"/>
      <c r="C106" s="52"/>
      <c r="D106" s="52"/>
      <c r="E106" s="52"/>
      <c r="F106" s="52"/>
    </row>
    <row r="107" spans="1:6" x14ac:dyDescent="0.2">
      <c r="A107" s="52"/>
      <c r="B107" s="52"/>
      <c r="C107" s="52"/>
      <c r="D107" s="52"/>
      <c r="E107" s="52"/>
      <c r="F107" s="52"/>
    </row>
    <row r="108" spans="1:6" x14ac:dyDescent="0.2">
      <c r="A108" s="52"/>
      <c r="B108" s="52"/>
      <c r="C108" s="52"/>
      <c r="D108" s="52"/>
      <c r="E108" s="52"/>
      <c r="F108" s="52"/>
    </row>
    <row r="109" spans="1:6" x14ac:dyDescent="0.2">
      <c r="A109" s="52"/>
      <c r="B109" s="52"/>
      <c r="C109" s="52"/>
      <c r="D109" s="52"/>
      <c r="E109" s="52"/>
      <c r="F109" s="52"/>
    </row>
    <row r="110" spans="1:6" x14ac:dyDescent="0.2">
      <c r="A110" s="52"/>
      <c r="B110" s="52"/>
      <c r="C110" s="52"/>
      <c r="D110" s="52"/>
      <c r="E110" s="52"/>
      <c r="F110" s="52"/>
    </row>
    <row r="111" spans="1:6" x14ac:dyDescent="0.2">
      <c r="A111" s="52"/>
      <c r="B111" s="52"/>
      <c r="C111" s="52"/>
      <c r="D111" s="52"/>
      <c r="E111" s="52"/>
      <c r="F111" s="52"/>
    </row>
    <row r="112" spans="1:6" x14ac:dyDescent="0.2">
      <c r="A112" s="52"/>
      <c r="B112" s="52"/>
      <c r="C112" s="52"/>
      <c r="D112" s="52"/>
      <c r="E112" s="52"/>
      <c r="F112" s="52"/>
    </row>
    <row r="113" spans="1:6" x14ac:dyDescent="0.2">
      <c r="A113" s="52"/>
      <c r="B113" s="52"/>
      <c r="C113" s="52"/>
      <c r="D113" s="52"/>
      <c r="E113" s="52"/>
      <c r="F113" s="52"/>
    </row>
    <row r="114" spans="1:6" x14ac:dyDescent="0.2">
      <c r="A114" s="52"/>
      <c r="B114" s="52"/>
      <c r="C114" s="52"/>
      <c r="D114" s="52"/>
      <c r="E114" s="52"/>
      <c r="F114" s="52"/>
    </row>
    <row r="115" spans="1:6" x14ac:dyDescent="0.2">
      <c r="A115" s="52"/>
      <c r="B115" s="52"/>
      <c r="C115" s="52"/>
      <c r="D115" s="52"/>
      <c r="E115" s="52"/>
      <c r="F115" s="52"/>
    </row>
    <row r="116" spans="1:6" x14ac:dyDescent="0.2">
      <c r="A116" s="52"/>
      <c r="B116" s="52"/>
      <c r="C116" s="52"/>
      <c r="D116" s="52"/>
      <c r="E116" s="52"/>
      <c r="F116" s="52"/>
    </row>
    <row r="117" spans="1:6" x14ac:dyDescent="0.2">
      <c r="A117" s="52"/>
      <c r="B117" s="52"/>
      <c r="C117" s="52"/>
      <c r="D117" s="52"/>
      <c r="E117" s="52"/>
      <c r="F117" s="52"/>
    </row>
    <row r="118" spans="1:6" x14ac:dyDescent="0.2">
      <c r="A118" s="52"/>
      <c r="B118" s="52"/>
      <c r="C118" s="52"/>
      <c r="D118" s="52"/>
      <c r="E118" s="52"/>
      <c r="F118" s="52"/>
    </row>
    <row r="119" spans="1:6" x14ac:dyDescent="0.2">
      <c r="A119" s="52"/>
      <c r="B119" s="52"/>
      <c r="C119" s="52"/>
      <c r="D119" s="52"/>
      <c r="E119" s="52"/>
      <c r="F119" s="52"/>
    </row>
  </sheetData>
  <sheetProtection password="CC0B" sheet="1" objects="1" scenarios="1"/>
  <mergeCells count="12">
    <mergeCell ref="A1:D2"/>
    <mergeCell ref="A5:C5"/>
    <mergeCell ref="A6:A7"/>
    <mergeCell ref="B6:B7"/>
    <mergeCell ref="A8:C8"/>
    <mergeCell ref="A12:C12"/>
    <mergeCell ref="A14:C14"/>
    <mergeCell ref="A46:C46"/>
    <mergeCell ref="A20:C20"/>
    <mergeCell ref="A22:C22"/>
    <mergeCell ref="A37:C37"/>
    <mergeCell ref="A41:C41"/>
  </mergeCells>
  <pageMargins left="0.7" right="0.7" top="0.75" bottom="0.75" header="0.3" footer="0.3"/>
  <pageSetup paperSize="9" scale="6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J25" sqref="J25"/>
    </sheetView>
  </sheetViews>
  <sheetFormatPr defaultRowHeight="12.75" x14ac:dyDescent="0.2"/>
  <cols>
    <col min="1" max="1" width="27.5703125" style="52" bestFit="1" customWidth="1"/>
    <col min="2" max="2" width="12.7109375" style="52" customWidth="1"/>
    <col min="3" max="3" width="14.5703125" style="53" bestFit="1" customWidth="1"/>
    <col min="4" max="4" width="13.140625" style="52" customWidth="1"/>
    <col min="5" max="10" width="13" style="52" customWidth="1"/>
    <col min="11" max="11" width="6.5703125" style="52" bestFit="1" customWidth="1"/>
    <col min="12" max="12" width="5.140625" style="52" bestFit="1" customWidth="1"/>
    <col min="13" max="13" width="5.7109375" style="52" bestFit="1" customWidth="1"/>
    <col min="14" max="14" width="6.5703125" style="52" bestFit="1" customWidth="1"/>
    <col min="15" max="15" width="5.7109375" style="52" bestFit="1" customWidth="1"/>
    <col min="16" max="16" width="5.140625" style="52" bestFit="1" customWidth="1"/>
    <col min="17" max="18" width="5.7109375" style="52" bestFit="1" customWidth="1"/>
    <col min="19" max="19" width="5.5703125" style="52" bestFit="1" customWidth="1"/>
    <col min="20" max="20" width="5.7109375" style="52" bestFit="1" customWidth="1"/>
    <col min="21" max="28" width="5.5703125" style="52" bestFit="1" customWidth="1"/>
    <col min="29" max="16384" width="9.140625" style="52"/>
  </cols>
  <sheetData>
    <row r="1" spans="1:12" ht="13.5" thickBot="1" x14ac:dyDescent="0.25">
      <c r="A1" s="169"/>
      <c r="B1" s="169"/>
      <c r="C1" s="162"/>
      <c r="D1" s="169"/>
      <c r="E1" s="169"/>
      <c r="F1" s="169"/>
      <c r="G1" s="169"/>
      <c r="H1" s="169"/>
      <c r="I1" s="169"/>
      <c r="J1" s="169"/>
    </row>
    <row r="2" spans="1:12" ht="19.5" customHeight="1" x14ac:dyDescent="0.2">
      <c r="A2" s="1163" t="s">
        <v>1695</v>
      </c>
      <c r="B2" s="1164"/>
      <c r="C2" s="1165"/>
      <c r="D2" s="513"/>
      <c r="E2" s="513"/>
      <c r="F2" s="513"/>
      <c r="G2" s="513"/>
      <c r="H2" s="513"/>
      <c r="I2" s="513"/>
      <c r="J2" s="513"/>
    </row>
    <row r="3" spans="1:12" ht="27" customHeight="1" thickBot="1" x14ac:dyDescent="0.25">
      <c r="A3" s="1166"/>
      <c r="B3" s="1167"/>
      <c r="C3" s="1168"/>
      <c r="D3" s="513"/>
      <c r="E3" s="513"/>
      <c r="F3" s="513"/>
      <c r="G3" s="513"/>
      <c r="H3" s="513"/>
      <c r="I3" s="513"/>
      <c r="J3" s="513"/>
    </row>
    <row r="4" spans="1:12" s="169" customFormat="1" ht="7.5" customHeight="1" x14ac:dyDescent="0.2">
      <c r="C4" s="162"/>
    </row>
    <row r="5" spans="1:12" x14ac:dyDescent="0.2">
      <c r="A5" s="54"/>
      <c r="B5" s="54"/>
      <c r="C5" s="55"/>
      <c r="D5" s="54"/>
      <c r="E5" s="54"/>
      <c r="F5" s="54"/>
      <c r="G5" s="54"/>
      <c r="H5" s="54"/>
      <c r="I5" s="54"/>
      <c r="J5" s="54"/>
    </row>
    <row r="6" spans="1:12" x14ac:dyDescent="0.2">
      <c r="A6" s="54"/>
      <c r="B6" s="54"/>
      <c r="C6" s="55"/>
      <c r="D6" s="54"/>
      <c r="E6" s="54"/>
      <c r="F6" s="54"/>
      <c r="G6" s="54"/>
      <c r="H6" s="54"/>
      <c r="I6" s="54"/>
      <c r="J6" s="54"/>
    </row>
    <row r="7" spans="1:12" ht="13.5" thickBot="1" x14ac:dyDescent="0.25">
      <c r="A7" s="543"/>
      <c r="B7" s="543"/>
      <c r="C7" s="542"/>
      <c r="D7" s="1169" t="s">
        <v>1149</v>
      </c>
      <c r="E7" s="1170"/>
      <c r="F7" s="1170"/>
      <c r="G7" s="1170"/>
      <c r="H7" s="1170"/>
      <c r="I7" s="1170"/>
      <c r="J7" s="1170"/>
    </row>
    <row r="8" spans="1:12" ht="13.5" thickBot="1" x14ac:dyDescent="0.25">
      <c r="A8" s="1171" t="s">
        <v>1018</v>
      </c>
      <c r="B8" s="1172"/>
      <c r="C8" s="1173"/>
      <c r="D8" s="430" t="s">
        <v>1700</v>
      </c>
      <c r="E8" s="541" t="s">
        <v>1701</v>
      </c>
      <c r="F8" s="541" t="s">
        <v>1696</v>
      </c>
      <c r="G8" s="541" t="s">
        <v>1697</v>
      </c>
      <c r="H8" s="541" t="s">
        <v>1698</v>
      </c>
      <c r="I8" s="541" t="s">
        <v>1702</v>
      </c>
      <c r="J8" s="540" t="s">
        <v>1699</v>
      </c>
    </row>
    <row r="9" spans="1:12" ht="25.5" customHeight="1" x14ac:dyDescent="0.2">
      <c r="A9" s="1174" t="s">
        <v>1705</v>
      </c>
      <c r="B9" s="893"/>
      <c r="C9" s="85" t="s">
        <v>1014</v>
      </c>
      <c r="D9" s="788">
        <v>12.5</v>
      </c>
      <c r="E9" s="789">
        <v>15.2</v>
      </c>
      <c r="F9" s="789">
        <v>19.8</v>
      </c>
      <c r="G9" s="789">
        <v>23.8</v>
      </c>
      <c r="H9" s="789">
        <v>26.5</v>
      </c>
      <c r="I9" s="789">
        <v>33.9</v>
      </c>
      <c r="J9" s="790">
        <v>37.9</v>
      </c>
    </row>
    <row r="10" spans="1:12" ht="24.75" customHeight="1" x14ac:dyDescent="0.2">
      <c r="A10" s="1175" t="s">
        <v>1704</v>
      </c>
      <c r="B10" s="867"/>
      <c r="C10" s="66" t="s">
        <v>1014</v>
      </c>
      <c r="D10" s="791">
        <v>5.51</v>
      </c>
      <c r="E10" s="186">
        <v>6.51</v>
      </c>
      <c r="F10" s="186">
        <v>8.33</v>
      </c>
      <c r="G10" s="186">
        <v>10</v>
      </c>
      <c r="H10" s="186">
        <v>10.7</v>
      </c>
      <c r="I10" s="186">
        <v>13.9</v>
      </c>
      <c r="J10" s="210">
        <v>15.4</v>
      </c>
    </row>
    <row r="11" spans="1:12" ht="13.5" thickBot="1" x14ac:dyDescent="0.25">
      <c r="A11" s="961" t="s">
        <v>1011</v>
      </c>
      <c r="B11" s="962"/>
      <c r="C11" s="77" t="s">
        <v>999</v>
      </c>
      <c r="D11" s="115">
        <f>'Интерактивный прайс-лист'!$F$26*VLOOKUP(D8,last!$B$1:$C$2061,2,0)</f>
        <v>17051</v>
      </c>
      <c r="E11" s="76">
        <f>'Интерактивный прайс-лист'!$F$26*VLOOKUP(E8,last!$B$1:$C$2061,2,0)</f>
        <v>19272</v>
      </c>
      <c r="F11" s="76">
        <f>'Интерактивный прайс-лист'!$F$26*VLOOKUP(F8,last!$B$1:$C$2061,2,0)</f>
        <v>21251</v>
      </c>
      <c r="G11" s="76">
        <f>'Интерактивный прайс-лист'!$F$26*VLOOKUP(G8,last!$B$1:$C$2061,2,0)</f>
        <v>24203</v>
      </c>
      <c r="H11" s="76">
        <f>'Интерактивный прайс-лист'!$F$26*VLOOKUP(H8,last!$B$1:$C$2061,2,0)</f>
        <v>29302</v>
      </c>
      <c r="I11" s="76">
        <f>'Интерактивный прайс-лист'!$F$26*VLOOKUP(I8,last!$B$1:$C$2061,2,0)</f>
        <v>36626</v>
      </c>
      <c r="J11" s="75">
        <f>'Интерактивный прайс-лист'!$F$26*VLOOKUP(J8,last!$B$1:$C$2061,2,0)</f>
        <v>39971</v>
      </c>
    </row>
    <row r="12" spans="1:12" x14ac:dyDescent="0.2">
      <c r="A12" s="774"/>
      <c r="B12" s="774"/>
      <c r="C12" s="55"/>
      <c r="D12" s="767"/>
      <c r="E12" s="767"/>
      <c r="F12" s="767"/>
      <c r="G12" s="767"/>
      <c r="H12" s="767"/>
      <c r="I12" s="767"/>
      <c r="J12" s="767"/>
    </row>
    <row r="13" spans="1:12" x14ac:dyDescent="0.2">
      <c r="A13" s="54"/>
      <c r="B13" s="54"/>
      <c r="C13" s="55"/>
      <c r="D13" s="54"/>
      <c r="E13" s="54"/>
      <c r="F13" s="54"/>
      <c r="G13" s="54"/>
      <c r="H13" s="54"/>
      <c r="I13" s="54"/>
      <c r="J13" s="54"/>
    </row>
    <row r="14" spans="1:12" x14ac:dyDescent="0.2">
      <c r="A14" s="54"/>
      <c r="B14" s="54"/>
      <c r="C14" s="55"/>
      <c r="D14" s="54"/>
      <c r="E14" s="54"/>
      <c r="F14" s="54"/>
      <c r="G14" s="54"/>
      <c r="H14" s="54"/>
      <c r="I14" s="54"/>
      <c r="J14" s="54"/>
      <c r="K14" s="54"/>
      <c r="L14" s="54"/>
    </row>
    <row r="15" spans="1:12" x14ac:dyDescent="0.2">
      <c r="A15" s="54"/>
      <c r="B15" s="54"/>
      <c r="C15" s="55"/>
      <c r="D15" s="54"/>
      <c r="E15" s="54"/>
      <c r="F15" s="54"/>
      <c r="G15" s="54"/>
      <c r="H15" s="54"/>
      <c r="I15" s="54"/>
      <c r="J15" s="54"/>
      <c r="K15" s="54"/>
      <c r="L15" s="54"/>
    </row>
    <row r="16" spans="1:12" x14ac:dyDescent="0.2">
      <c r="A16" s="54"/>
      <c r="B16" s="54"/>
      <c r="C16" s="55"/>
      <c r="D16" s="54"/>
      <c r="E16" s="54"/>
      <c r="F16" s="54"/>
      <c r="G16" s="54"/>
      <c r="H16" s="54"/>
      <c r="I16" s="54"/>
      <c r="J16" s="54"/>
      <c r="K16" s="54"/>
      <c r="L16" s="54"/>
    </row>
    <row r="17" spans="1:12" x14ac:dyDescent="0.2">
      <c r="A17" s="54"/>
      <c r="B17" s="54"/>
      <c r="C17" s="55"/>
      <c r="D17" s="54"/>
      <c r="E17" s="54"/>
      <c r="F17" s="54"/>
      <c r="G17" s="54"/>
      <c r="H17" s="54"/>
      <c r="I17" s="54"/>
      <c r="J17" s="54"/>
      <c r="K17" s="54"/>
      <c r="L17" s="54"/>
    </row>
    <row r="18" spans="1:12" x14ac:dyDescent="0.2">
      <c r="A18" s="54"/>
      <c r="B18" s="54"/>
      <c r="C18" s="55"/>
      <c r="D18" s="54"/>
      <c r="E18" s="54"/>
      <c r="F18" s="54"/>
      <c r="G18" s="54"/>
      <c r="H18" s="54"/>
      <c r="I18" s="54"/>
      <c r="J18" s="54"/>
      <c r="K18" s="54"/>
      <c r="L18" s="54"/>
    </row>
    <row r="19" spans="1:12" x14ac:dyDescent="0.2">
      <c r="A19" s="54"/>
      <c r="B19" s="54"/>
      <c r="C19" s="55"/>
      <c r="D19" s="54"/>
      <c r="E19" s="54"/>
      <c r="F19" s="54"/>
      <c r="G19" s="54"/>
      <c r="H19" s="54"/>
      <c r="I19" s="54"/>
      <c r="J19" s="54"/>
      <c r="K19" s="54"/>
      <c r="L19" s="54"/>
    </row>
    <row r="20" spans="1:12" x14ac:dyDescent="0.2">
      <c r="A20" s="54"/>
      <c r="B20" s="54"/>
      <c r="C20" s="55"/>
      <c r="D20" s="54"/>
      <c r="E20" s="54"/>
      <c r="F20" s="54"/>
      <c r="G20" s="54"/>
      <c r="H20" s="54"/>
      <c r="I20" s="54"/>
      <c r="J20" s="54"/>
      <c r="K20" s="54"/>
      <c r="L20" s="54"/>
    </row>
    <row r="21" spans="1:12" x14ac:dyDescent="0.2">
      <c r="A21" s="54"/>
      <c r="B21" s="54"/>
      <c r="C21" s="55"/>
      <c r="D21" s="54"/>
      <c r="E21" s="54"/>
      <c r="F21" s="54"/>
      <c r="G21" s="54"/>
      <c r="H21" s="54"/>
      <c r="I21" s="54"/>
      <c r="J21" s="54"/>
      <c r="K21" s="54"/>
      <c r="L21" s="54"/>
    </row>
    <row r="22" spans="1:12" x14ac:dyDescent="0.2">
      <c r="A22" s="54"/>
      <c r="B22" s="54"/>
      <c r="C22" s="55"/>
      <c r="D22" s="54"/>
      <c r="E22" s="54"/>
      <c r="F22" s="54"/>
      <c r="G22" s="54"/>
      <c r="H22" s="54"/>
      <c r="I22" s="54"/>
      <c r="J22" s="54"/>
      <c r="K22" s="54"/>
      <c r="L22" s="54"/>
    </row>
    <row r="23" spans="1:12" x14ac:dyDescent="0.2">
      <c r="A23" s="54"/>
      <c r="B23" s="54"/>
      <c r="C23" s="55"/>
      <c r="D23" s="54"/>
      <c r="E23" s="54"/>
      <c r="F23" s="54"/>
      <c r="G23" s="54"/>
      <c r="H23" s="54"/>
      <c r="I23" s="54"/>
      <c r="J23" s="54"/>
      <c r="K23" s="54"/>
      <c r="L23" s="54"/>
    </row>
    <row r="24" spans="1:12" x14ac:dyDescent="0.2">
      <c r="A24" s="54"/>
      <c r="B24" s="54"/>
      <c r="C24" s="55"/>
      <c r="D24" s="54"/>
      <c r="E24" s="54"/>
      <c r="F24" s="54"/>
      <c r="G24" s="54"/>
      <c r="H24" s="54"/>
      <c r="I24" s="54"/>
      <c r="J24" s="54"/>
      <c r="K24" s="54"/>
      <c r="L24" s="54"/>
    </row>
    <row r="25" spans="1:12" x14ac:dyDescent="0.2">
      <c r="A25" s="54"/>
      <c r="B25" s="54"/>
      <c r="C25" s="55"/>
      <c r="D25" s="54"/>
      <c r="E25" s="54"/>
      <c r="F25" s="54"/>
      <c r="G25" s="54"/>
      <c r="H25" s="54"/>
      <c r="I25" s="54"/>
      <c r="J25" s="54"/>
      <c r="K25" s="54"/>
      <c r="L25" s="54"/>
    </row>
    <row r="26" spans="1:12" x14ac:dyDescent="0.2">
      <c r="A26" s="54"/>
      <c r="B26" s="54"/>
      <c r="C26" s="55"/>
      <c r="D26" s="54"/>
      <c r="E26" s="54"/>
      <c r="F26" s="54"/>
      <c r="G26" s="54"/>
      <c r="H26" s="54"/>
      <c r="I26" s="54"/>
      <c r="J26" s="54"/>
      <c r="K26" s="54"/>
      <c r="L26" s="54"/>
    </row>
    <row r="27" spans="1:12" x14ac:dyDescent="0.2">
      <c r="A27" s="54"/>
      <c r="B27" s="54"/>
      <c r="C27" s="55"/>
      <c r="D27" s="54"/>
      <c r="E27" s="54"/>
      <c r="F27" s="54"/>
      <c r="G27" s="54"/>
      <c r="H27" s="54"/>
      <c r="I27" s="54"/>
      <c r="J27" s="54"/>
      <c r="K27" s="54"/>
      <c r="L27" s="54"/>
    </row>
    <row r="28" spans="1:12" x14ac:dyDescent="0.2">
      <c r="A28" s="54"/>
      <c r="B28" s="54"/>
      <c r="C28" s="55"/>
      <c r="D28" s="54"/>
      <c r="E28" s="54"/>
      <c r="F28" s="54"/>
      <c r="G28" s="54"/>
      <c r="H28" s="54"/>
      <c r="I28" s="54"/>
      <c r="J28" s="54"/>
      <c r="K28" s="54"/>
      <c r="L28" s="54"/>
    </row>
    <row r="29" spans="1:12" x14ac:dyDescent="0.2">
      <c r="A29" s="54"/>
      <c r="B29" s="54"/>
      <c r="C29" s="55"/>
      <c r="D29" s="54"/>
      <c r="E29" s="54"/>
      <c r="F29" s="54"/>
      <c r="G29" s="54"/>
      <c r="H29" s="54"/>
      <c r="I29" s="54"/>
      <c r="J29" s="54"/>
      <c r="K29" s="54"/>
      <c r="L29" s="54"/>
    </row>
    <row r="30" spans="1:12" x14ac:dyDescent="0.2">
      <c r="A30" s="54"/>
      <c r="B30" s="54"/>
      <c r="C30" s="55"/>
      <c r="D30" s="54"/>
      <c r="E30" s="54"/>
      <c r="F30" s="54"/>
      <c r="G30" s="54"/>
      <c r="H30" s="54"/>
      <c r="I30" s="54"/>
      <c r="J30" s="54"/>
      <c r="K30" s="54"/>
      <c r="L30" s="54"/>
    </row>
    <row r="31" spans="1:12" x14ac:dyDescent="0.2">
      <c r="A31" s="54"/>
      <c r="B31" s="54"/>
      <c r="C31" s="55"/>
      <c r="D31" s="54"/>
      <c r="E31" s="54"/>
      <c r="F31" s="54"/>
      <c r="G31" s="54"/>
      <c r="H31" s="54"/>
      <c r="I31" s="54"/>
      <c r="J31" s="54"/>
      <c r="K31" s="54"/>
      <c r="L31" s="54"/>
    </row>
    <row r="32" spans="1:12" x14ac:dyDescent="0.2">
      <c r="A32" s="54"/>
      <c r="B32" s="54"/>
      <c r="C32" s="55"/>
      <c r="D32" s="54"/>
      <c r="E32" s="54"/>
      <c r="F32" s="54"/>
      <c r="G32" s="54"/>
      <c r="H32" s="54"/>
      <c r="I32" s="54"/>
      <c r="J32" s="54"/>
      <c r="K32" s="54"/>
      <c r="L32" s="54"/>
    </row>
    <row r="33" spans="1:12" x14ac:dyDescent="0.2">
      <c r="A33" s="54"/>
      <c r="B33" s="54"/>
      <c r="C33" s="55"/>
      <c r="D33" s="54"/>
      <c r="E33" s="54"/>
      <c r="F33" s="54"/>
      <c r="G33" s="54"/>
      <c r="H33" s="54"/>
      <c r="I33" s="54"/>
      <c r="J33" s="54"/>
      <c r="K33" s="54"/>
      <c r="L33" s="54"/>
    </row>
    <row r="34" spans="1:12" x14ac:dyDescent="0.2">
      <c r="A34" s="54"/>
      <c r="B34" s="54"/>
      <c r="C34" s="55"/>
      <c r="D34" s="54"/>
      <c r="E34" s="54"/>
      <c r="F34" s="54"/>
      <c r="G34" s="54"/>
      <c r="H34" s="54"/>
      <c r="I34" s="54"/>
      <c r="J34" s="54"/>
      <c r="K34" s="54"/>
      <c r="L34" s="54"/>
    </row>
    <row r="35" spans="1:12" x14ac:dyDescent="0.2">
      <c r="A35" s="54"/>
      <c r="B35" s="54"/>
      <c r="C35" s="55"/>
      <c r="D35" s="54"/>
      <c r="E35" s="54"/>
      <c r="F35" s="54"/>
      <c r="G35" s="54"/>
      <c r="H35" s="54"/>
      <c r="I35" s="54"/>
      <c r="J35" s="54"/>
      <c r="K35" s="54"/>
      <c r="L35" s="54"/>
    </row>
    <row r="36" spans="1:12" x14ac:dyDescent="0.2">
      <c r="A36" s="54"/>
      <c r="B36" s="54"/>
      <c r="C36" s="55"/>
      <c r="D36" s="54"/>
      <c r="E36" s="54"/>
      <c r="F36" s="54"/>
      <c r="G36" s="54"/>
      <c r="H36" s="54"/>
      <c r="I36" s="54"/>
      <c r="J36" s="54"/>
      <c r="K36" s="54"/>
      <c r="L36" s="54"/>
    </row>
    <row r="37" spans="1:12" x14ac:dyDescent="0.2">
      <c r="A37" s="54"/>
      <c r="B37" s="54"/>
      <c r="C37" s="55"/>
      <c r="D37" s="54"/>
      <c r="E37" s="54"/>
      <c r="F37" s="54"/>
      <c r="G37" s="54"/>
      <c r="H37" s="54"/>
      <c r="I37" s="54"/>
      <c r="J37" s="54"/>
      <c r="K37" s="54"/>
      <c r="L37" s="54"/>
    </row>
    <row r="38" spans="1:12" x14ac:dyDescent="0.2">
      <c r="A38" s="54"/>
      <c r="B38" s="54"/>
      <c r="C38" s="55"/>
      <c r="D38" s="54"/>
      <c r="E38" s="54"/>
      <c r="F38" s="54"/>
      <c r="G38" s="54"/>
      <c r="H38" s="54"/>
      <c r="I38" s="54"/>
      <c r="J38" s="54"/>
      <c r="K38" s="54"/>
      <c r="L38" s="54"/>
    </row>
    <row r="39" spans="1:12" x14ac:dyDescent="0.2">
      <c r="A39" s="54"/>
      <c r="B39" s="54"/>
      <c r="C39" s="55"/>
      <c r="D39" s="5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4"/>
      <c r="B40" s="54"/>
      <c r="C40" s="55"/>
      <c r="D40" s="54"/>
      <c r="E40" s="54"/>
      <c r="F40" s="54"/>
      <c r="G40" s="54"/>
      <c r="H40" s="54"/>
      <c r="I40" s="54"/>
      <c r="J40" s="54"/>
      <c r="K40" s="54"/>
      <c r="L40" s="54"/>
    </row>
    <row r="41" spans="1:12" x14ac:dyDescent="0.2">
      <c r="A41" s="54"/>
      <c r="B41" s="54"/>
      <c r="C41" s="55"/>
      <c r="D41" s="54"/>
      <c r="E41" s="54"/>
      <c r="F41" s="54"/>
      <c r="G41" s="54"/>
      <c r="H41" s="54"/>
      <c r="I41" s="54"/>
      <c r="J41" s="54"/>
      <c r="K41" s="54"/>
      <c r="L41" s="54"/>
    </row>
    <row r="42" spans="1:12" x14ac:dyDescent="0.2">
      <c r="A42" s="54"/>
      <c r="B42" s="54"/>
      <c r="C42" s="55"/>
      <c r="D42" s="54"/>
      <c r="E42" s="54"/>
      <c r="F42" s="54"/>
      <c r="G42" s="54"/>
      <c r="H42" s="54"/>
      <c r="I42" s="54"/>
      <c r="J42" s="54"/>
      <c r="K42" s="54"/>
      <c r="L42" s="54"/>
    </row>
    <row r="43" spans="1:12" x14ac:dyDescent="0.2">
      <c r="A43" s="54"/>
      <c r="B43" s="54"/>
      <c r="C43" s="55"/>
      <c r="D43" s="54"/>
      <c r="E43" s="54"/>
      <c r="F43" s="54"/>
      <c r="G43" s="54"/>
      <c r="H43" s="54"/>
      <c r="I43" s="54"/>
      <c r="J43" s="54"/>
      <c r="K43" s="54"/>
      <c r="L43" s="54"/>
    </row>
  </sheetData>
  <sheetProtection password="CC0B" sheet="1" objects="1" scenarios="1"/>
  <mergeCells count="6">
    <mergeCell ref="A11:B11"/>
    <mergeCell ref="A2:C3"/>
    <mergeCell ref="D7:J7"/>
    <mergeCell ref="A8:C8"/>
    <mergeCell ref="A9:B9"/>
    <mergeCell ref="A10:B10"/>
  </mergeCells>
  <pageMargins left="0.75" right="0.75" top="1" bottom="1" header="0.5" footer="0.5"/>
  <pageSetup paperSize="9" scale="43" fitToHeight="1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D25" sqref="D25"/>
    </sheetView>
  </sheetViews>
  <sheetFormatPr defaultRowHeight="12.75" x14ac:dyDescent="0.2"/>
  <cols>
    <col min="1" max="1" width="25.28515625" style="52" customWidth="1"/>
    <col min="2" max="2" width="27.42578125" style="52" bestFit="1" customWidth="1"/>
    <col min="3" max="3" width="14.5703125" style="53" bestFit="1" customWidth="1"/>
    <col min="4" max="4" width="46.7109375" style="52" customWidth="1"/>
    <col min="5" max="10" width="13" style="52" customWidth="1"/>
    <col min="11" max="11" width="6.5703125" style="52" bestFit="1" customWidth="1"/>
    <col min="12" max="12" width="5.140625" style="52" bestFit="1" customWidth="1"/>
    <col min="13" max="13" width="5.7109375" style="52" bestFit="1" customWidth="1"/>
    <col min="14" max="14" width="6.5703125" style="52" bestFit="1" customWidth="1"/>
    <col min="15" max="15" width="5.7109375" style="52" bestFit="1" customWidth="1"/>
    <col min="16" max="16" width="5.140625" style="52" bestFit="1" customWidth="1"/>
    <col min="17" max="18" width="5.7109375" style="52" bestFit="1" customWidth="1"/>
    <col min="19" max="19" width="5.5703125" style="52" bestFit="1" customWidth="1"/>
    <col min="20" max="20" width="5.7109375" style="52" bestFit="1" customWidth="1"/>
    <col min="21" max="28" width="5.5703125" style="52" bestFit="1" customWidth="1"/>
    <col min="29" max="16384" width="9.140625" style="52"/>
  </cols>
  <sheetData>
    <row r="1" spans="1:10" ht="13.5" thickBot="1" x14ac:dyDescent="0.25">
      <c r="A1" s="169"/>
      <c r="B1" s="169"/>
      <c r="C1" s="162"/>
      <c r="D1" s="169"/>
      <c r="E1" s="169"/>
      <c r="F1" s="169"/>
      <c r="G1" s="169"/>
      <c r="H1" s="169"/>
      <c r="I1" s="169"/>
      <c r="J1" s="169"/>
    </row>
    <row r="2" spans="1:10" ht="19.5" customHeight="1" x14ac:dyDescent="0.2">
      <c r="A2" s="1163" t="s">
        <v>1703</v>
      </c>
      <c r="B2" s="1164"/>
      <c r="C2" s="1165"/>
      <c r="D2" s="513"/>
      <c r="E2" s="513"/>
      <c r="F2" s="513"/>
      <c r="G2" s="513"/>
      <c r="H2" s="513"/>
      <c r="I2" s="513"/>
      <c r="J2" s="513"/>
    </row>
    <row r="3" spans="1:10" ht="27" customHeight="1" thickBot="1" x14ac:dyDescent="0.25">
      <c r="A3" s="1166"/>
      <c r="B3" s="1167"/>
      <c r="C3" s="1168"/>
      <c r="D3" s="513"/>
      <c r="E3" s="513"/>
      <c r="F3" s="513"/>
      <c r="G3" s="513"/>
      <c r="H3" s="513"/>
      <c r="I3" s="513"/>
      <c r="J3" s="513"/>
    </row>
    <row r="4" spans="1:10" s="169" customFormat="1" ht="7.5" customHeight="1" x14ac:dyDescent="0.2">
      <c r="C4" s="162"/>
    </row>
    <row r="5" spans="1:10" x14ac:dyDescent="0.2">
      <c r="A5" s="54"/>
      <c r="B5" s="54"/>
      <c r="C5" s="55"/>
      <c r="D5" s="54"/>
      <c r="E5" s="54"/>
      <c r="F5" s="54"/>
      <c r="G5" s="54"/>
      <c r="H5" s="54"/>
      <c r="I5" s="54"/>
      <c r="J5" s="54"/>
    </row>
    <row r="6" spans="1:10" x14ac:dyDescent="0.2">
      <c r="A6" s="54"/>
      <c r="B6" s="54"/>
      <c r="C6" s="55"/>
      <c r="D6" s="54"/>
      <c r="E6" s="2"/>
      <c r="F6" s="2"/>
      <c r="G6" s="2"/>
      <c r="H6" s="2"/>
      <c r="I6" s="2"/>
      <c r="J6" s="2"/>
    </row>
    <row r="7" spans="1:10" ht="13.5" thickBot="1" x14ac:dyDescent="0.25">
      <c r="A7" s="543"/>
      <c r="B7" s="543"/>
      <c r="C7" s="542"/>
      <c r="D7" s="787" t="s">
        <v>1139</v>
      </c>
      <c r="E7" s="2"/>
      <c r="F7" s="2"/>
      <c r="G7" s="2"/>
      <c r="H7" s="2"/>
      <c r="I7" s="2"/>
      <c r="J7" s="2"/>
    </row>
    <row r="8" spans="1:10" ht="13.5" thickBot="1" x14ac:dyDescent="0.25">
      <c r="A8" s="1171" t="s">
        <v>1018</v>
      </c>
      <c r="B8" s="1172"/>
      <c r="C8" s="1173"/>
      <c r="D8" s="430" t="s">
        <v>1796</v>
      </c>
      <c r="E8" s="2"/>
      <c r="F8" s="2"/>
      <c r="G8" s="2"/>
      <c r="H8" s="2"/>
      <c r="I8" s="2"/>
      <c r="J8" s="2"/>
    </row>
    <row r="9" spans="1:10" x14ac:dyDescent="0.2">
      <c r="A9" s="1178" t="s">
        <v>1203</v>
      </c>
      <c r="B9" s="792" t="s">
        <v>1706</v>
      </c>
      <c r="C9" s="85" t="s">
        <v>1014</v>
      </c>
      <c r="D9" s="539">
        <v>14</v>
      </c>
      <c r="E9" s="2"/>
      <c r="F9" s="2"/>
      <c r="G9" s="2"/>
      <c r="H9" s="2"/>
      <c r="I9" s="2"/>
      <c r="J9" s="2"/>
    </row>
    <row r="10" spans="1:10" x14ac:dyDescent="0.2">
      <c r="A10" s="1174"/>
      <c r="B10" s="68" t="s">
        <v>1707</v>
      </c>
      <c r="C10" s="66" t="s">
        <v>1014</v>
      </c>
      <c r="D10" s="772">
        <v>21.8</v>
      </c>
      <c r="E10" s="2"/>
      <c r="F10" s="2"/>
      <c r="G10" s="2"/>
      <c r="H10" s="2"/>
      <c r="I10" s="2"/>
      <c r="J10" s="2"/>
    </row>
    <row r="11" spans="1:10" x14ac:dyDescent="0.2">
      <c r="A11" s="1179" t="s">
        <v>1202</v>
      </c>
      <c r="B11" s="793" t="s">
        <v>1706</v>
      </c>
      <c r="C11" s="66" t="s">
        <v>1014</v>
      </c>
      <c r="D11" s="768">
        <v>27</v>
      </c>
      <c r="E11" s="2"/>
      <c r="F11" s="2"/>
      <c r="G11" s="2"/>
      <c r="H11" s="2"/>
      <c r="I11" s="2"/>
      <c r="J11" s="2"/>
    </row>
    <row r="12" spans="1:10" x14ac:dyDescent="0.2">
      <c r="A12" s="1174"/>
      <c r="B12" s="793" t="s">
        <v>1707</v>
      </c>
      <c r="C12" s="66" t="s">
        <v>1014</v>
      </c>
      <c r="D12" s="770">
        <v>21.8</v>
      </c>
      <c r="E12" s="2"/>
      <c r="F12" s="2"/>
      <c r="G12" s="2"/>
      <c r="H12" s="2"/>
      <c r="I12" s="2"/>
      <c r="J12" s="2"/>
    </row>
    <row r="13" spans="1:10" ht="13.5" thickBot="1" x14ac:dyDescent="0.25">
      <c r="A13" s="961" t="s">
        <v>1011</v>
      </c>
      <c r="B13" s="962"/>
      <c r="C13" s="77" t="s">
        <v>999</v>
      </c>
      <c r="D13" s="115">
        <f>'Интерактивный прайс-лист'!$F$26*VLOOKUP(D8,last!$B$1:$C$2061,2,0)</f>
        <v>41246</v>
      </c>
      <c r="E13" s="2"/>
      <c r="F13" s="2"/>
      <c r="G13" s="2"/>
      <c r="H13" s="2"/>
      <c r="I13" s="2"/>
      <c r="J13" s="2"/>
    </row>
    <row r="14" spans="1:10" ht="13.5" thickBot="1" x14ac:dyDescent="0.25">
      <c r="A14" s="774"/>
      <c r="B14" s="774"/>
      <c r="C14" s="55"/>
      <c r="D14" s="767"/>
      <c r="E14" s="767"/>
      <c r="F14" s="767"/>
      <c r="G14" s="767"/>
      <c r="H14" s="767"/>
      <c r="I14" s="767"/>
      <c r="J14" s="767"/>
    </row>
    <row r="15" spans="1:10" ht="13.5" thickBot="1" x14ac:dyDescent="0.25">
      <c r="A15" s="1171" t="s">
        <v>1814</v>
      </c>
      <c r="B15" s="1172"/>
      <c r="C15" s="1173"/>
      <c r="D15" s="430" t="s">
        <v>1828</v>
      </c>
      <c r="E15" s="2"/>
      <c r="F15" s="2"/>
      <c r="G15" s="2"/>
      <c r="H15" s="2"/>
      <c r="I15" s="2"/>
      <c r="J15" s="2"/>
    </row>
    <row r="16" spans="1:10" ht="12.75" customHeight="1" x14ac:dyDescent="0.2">
      <c r="A16" s="1176" t="s">
        <v>1017</v>
      </c>
      <c r="B16" s="1177"/>
      <c r="C16" s="85" t="s">
        <v>1014</v>
      </c>
      <c r="D16" s="539">
        <v>3.35</v>
      </c>
      <c r="E16" s="2"/>
      <c r="F16" s="2"/>
      <c r="G16" s="2"/>
      <c r="H16" s="2"/>
      <c r="I16" s="2"/>
      <c r="J16" s="2"/>
    </row>
    <row r="17" spans="1:12" ht="13.5" thickBot="1" x14ac:dyDescent="0.25">
      <c r="A17" s="961" t="s">
        <v>1011</v>
      </c>
      <c r="B17" s="962"/>
      <c r="C17" s="77" t="s">
        <v>999</v>
      </c>
      <c r="D17" s="115">
        <f>'Интерактивный прайс-лист'!$F$26*VLOOKUP(D15,last!$B$1:$C$2061,2,0)</f>
        <v>7703</v>
      </c>
      <c r="E17" s="2"/>
      <c r="F17" s="2"/>
      <c r="G17" s="2"/>
      <c r="H17" s="2"/>
      <c r="I17" s="2"/>
      <c r="J17" s="2"/>
    </row>
    <row r="18" spans="1:12" x14ac:dyDescent="0.2">
      <c r="A18" s="54"/>
      <c r="B18" s="54"/>
      <c r="C18" s="55"/>
      <c r="D18" s="54"/>
      <c r="E18" s="54"/>
      <c r="F18" s="54"/>
      <c r="G18" s="54"/>
      <c r="H18" s="54"/>
      <c r="I18" s="54"/>
      <c r="J18" s="54"/>
      <c r="K18" s="54"/>
      <c r="L18" s="54"/>
    </row>
    <row r="19" spans="1:12" x14ac:dyDescent="0.2">
      <c r="A19" s="54"/>
      <c r="B19" s="54"/>
      <c r="C19" s="55"/>
      <c r="D19" s="54"/>
      <c r="E19" s="54"/>
      <c r="F19" s="54"/>
      <c r="G19" s="54"/>
      <c r="H19" s="54"/>
      <c r="I19" s="54"/>
      <c r="J19" s="54"/>
      <c r="K19" s="54"/>
      <c r="L19" s="54"/>
    </row>
    <row r="20" spans="1:12" x14ac:dyDescent="0.2">
      <c r="A20" s="54"/>
      <c r="B20" s="54"/>
      <c r="C20" s="55"/>
      <c r="D20" s="54"/>
      <c r="E20" s="54"/>
      <c r="F20" s="54"/>
      <c r="G20" s="54"/>
      <c r="H20" s="54"/>
      <c r="I20" s="54"/>
      <c r="J20" s="54"/>
      <c r="K20" s="54"/>
      <c r="L20" s="54"/>
    </row>
    <row r="21" spans="1:12" x14ac:dyDescent="0.2">
      <c r="A21" s="54"/>
      <c r="B21" s="54"/>
      <c r="C21" s="55"/>
      <c r="D21" s="54"/>
      <c r="E21" s="54"/>
      <c r="F21" s="54"/>
      <c r="G21" s="54"/>
      <c r="H21" s="54"/>
      <c r="I21" s="54"/>
      <c r="J21" s="54"/>
      <c r="K21" s="54"/>
      <c r="L21" s="54"/>
    </row>
    <row r="22" spans="1:12" x14ac:dyDescent="0.2">
      <c r="A22" s="54"/>
      <c r="B22" s="54"/>
      <c r="C22" s="55"/>
      <c r="D22" s="54"/>
      <c r="E22" s="54"/>
      <c r="F22" s="54"/>
      <c r="G22" s="54"/>
      <c r="H22" s="54"/>
      <c r="I22" s="54"/>
      <c r="J22" s="54"/>
      <c r="K22" s="54"/>
      <c r="L22" s="54"/>
    </row>
    <row r="23" spans="1:12" x14ac:dyDescent="0.2">
      <c r="A23" s="54"/>
      <c r="B23" s="54"/>
      <c r="C23" s="55"/>
      <c r="D23" s="54"/>
      <c r="E23" s="54"/>
      <c r="F23" s="54"/>
      <c r="G23" s="54"/>
      <c r="H23" s="54"/>
      <c r="I23" s="54"/>
      <c r="J23" s="54"/>
      <c r="K23" s="54"/>
      <c r="L23" s="54"/>
    </row>
    <row r="24" spans="1:12" x14ac:dyDescent="0.2">
      <c r="A24" s="54"/>
      <c r="B24" s="54"/>
      <c r="C24" s="55"/>
      <c r="D24" s="54"/>
      <c r="E24" s="54"/>
      <c r="F24" s="54"/>
      <c r="G24" s="54"/>
      <c r="H24" s="54"/>
      <c r="I24" s="54"/>
      <c r="J24" s="54"/>
      <c r="K24" s="54"/>
      <c r="L24" s="54"/>
    </row>
    <row r="25" spans="1:12" x14ac:dyDescent="0.2">
      <c r="A25" s="54"/>
      <c r="B25" s="54"/>
      <c r="C25" s="55"/>
      <c r="D25" s="54"/>
      <c r="E25" s="54"/>
      <c r="F25" s="54"/>
      <c r="G25" s="54"/>
      <c r="H25" s="54"/>
      <c r="I25" s="54"/>
      <c r="J25" s="54"/>
      <c r="K25" s="54"/>
      <c r="L25" s="54"/>
    </row>
    <row r="26" spans="1:12" x14ac:dyDescent="0.2">
      <c r="A26" s="54"/>
      <c r="B26" s="54"/>
      <c r="C26" s="55"/>
      <c r="D26" s="54"/>
      <c r="E26" s="54"/>
      <c r="F26" s="54"/>
      <c r="G26" s="54"/>
      <c r="H26" s="54"/>
      <c r="I26" s="54"/>
      <c r="J26" s="54"/>
      <c r="K26" s="54"/>
      <c r="L26" s="54"/>
    </row>
    <row r="27" spans="1:12" x14ac:dyDescent="0.2">
      <c r="A27" s="54"/>
      <c r="B27" s="54"/>
      <c r="C27" s="55"/>
      <c r="D27" s="54"/>
      <c r="E27" s="54"/>
      <c r="F27" s="54"/>
      <c r="G27" s="54"/>
      <c r="H27" s="54"/>
      <c r="I27" s="54"/>
      <c r="J27" s="54"/>
      <c r="K27" s="54"/>
      <c r="L27" s="54"/>
    </row>
    <row r="28" spans="1:12" x14ac:dyDescent="0.2">
      <c r="A28" s="54"/>
      <c r="B28" s="54"/>
      <c r="C28" s="55"/>
      <c r="D28" s="54"/>
      <c r="E28" s="54"/>
      <c r="F28" s="54"/>
      <c r="G28" s="54"/>
      <c r="H28" s="54"/>
      <c r="I28" s="54"/>
      <c r="J28" s="54"/>
      <c r="K28" s="54"/>
      <c r="L28" s="54"/>
    </row>
    <row r="29" spans="1:12" x14ac:dyDescent="0.2">
      <c r="A29" s="54"/>
      <c r="B29" s="54"/>
      <c r="C29" s="55"/>
      <c r="D29" s="54"/>
      <c r="E29" s="54"/>
      <c r="F29" s="54"/>
      <c r="G29" s="54"/>
      <c r="H29" s="54"/>
      <c r="I29" s="54"/>
      <c r="J29" s="54"/>
      <c r="K29" s="54"/>
      <c r="L29" s="54"/>
    </row>
    <row r="30" spans="1:12" x14ac:dyDescent="0.2">
      <c r="A30" s="54"/>
      <c r="B30" s="54"/>
      <c r="C30" s="55"/>
      <c r="D30" s="54"/>
      <c r="E30" s="54"/>
      <c r="F30" s="54"/>
      <c r="G30" s="54"/>
      <c r="H30" s="54"/>
      <c r="I30" s="54"/>
      <c r="J30" s="54"/>
      <c r="K30" s="54"/>
      <c r="L30" s="54"/>
    </row>
    <row r="31" spans="1:12" x14ac:dyDescent="0.2">
      <c r="A31" s="54"/>
      <c r="B31" s="54"/>
      <c r="C31" s="55"/>
      <c r="D31" s="54"/>
      <c r="E31" s="54"/>
      <c r="F31" s="54"/>
      <c r="G31" s="54"/>
      <c r="H31" s="54"/>
      <c r="I31" s="54"/>
      <c r="J31" s="54"/>
      <c r="K31" s="54"/>
      <c r="L31" s="54"/>
    </row>
    <row r="32" spans="1:12" x14ac:dyDescent="0.2">
      <c r="A32" s="54"/>
      <c r="B32" s="54"/>
      <c r="C32" s="55"/>
      <c r="D32" s="54"/>
      <c r="E32" s="54"/>
      <c r="F32" s="54"/>
      <c r="G32" s="54"/>
      <c r="H32" s="54"/>
      <c r="I32" s="54"/>
      <c r="J32" s="54"/>
      <c r="K32" s="54"/>
      <c r="L32" s="54"/>
    </row>
    <row r="33" spans="1:12" x14ac:dyDescent="0.2">
      <c r="A33" s="54"/>
      <c r="B33" s="54"/>
      <c r="C33" s="55"/>
      <c r="D33" s="54"/>
      <c r="E33" s="54"/>
      <c r="F33" s="54"/>
      <c r="G33" s="54"/>
      <c r="H33" s="54"/>
      <c r="I33" s="54"/>
      <c r="J33" s="54"/>
      <c r="K33" s="54"/>
      <c r="L33" s="54"/>
    </row>
    <row r="34" spans="1:12" x14ac:dyDescent="0.2">
      <c r="A34" s="54"/>
      <c r="B34" s="54"/>
      <c r="C34" s="55"/>
      <c r="D34" s="54"/>
      <c r="E34" s="54"/>
      <c r="F34" s="54"/>
      <c r="G34" s="54"/>
      <c r="H34" s="54"/>
      <c r="I34" s="54"/>
      <c r="J34" s="54"/>
      <c r="K34" s="54"/>
      <c r="L34" s="54"/>
    </row>
    <row r="35" spans="1:12" x14ac:dyDescent="0.2">
      <c r="A35" s="54"/>
      <c r="B35" s="54"/>
      <c r="C35" s="55"/>
      <c r="D35" s="54"/>
      <c r="E35" s="54"/>
      <c r="F35" s="54"/>
      <c r="G35" s="54"/>
      <c r="H35" s="54"/>
      <c r="I35" s="54"/>
      <c r="J35" s="54"/>
      <c r="K35" s="54"/>
      <c r="L35" s="54"/>
    </row>
    <row r="36" spans="1:12" x14ac:dyDescent="0.2">
      <c r="A36" s="54"/>
      <c r="B36" s="54"/>
      <c r="C36" s="55"/>
      <c r="D36" s="54"/>
      <c r="E36" s="54"/>
      <c r="F36" s="54"/>
      <c r="G36" s="54"/>
      <c r="H36" s="54"/>
      <c r="I36" s="54"/>
      <c r="J36" s="54"/>
      <c r="K36" s="54"/>
      <c r="L36" s="54"/>
    </row>
    <row r="37" spans="1:12" x14ac:dyDescent="0.2">
      <c r="A37" s="54"/>
      <c r="B37" s="54"/>
      <c r="C37" s="55"/>
      <c r="D37" s="54"/>
      <c r="E37" s="54"/>
      <c r="F37" s="54"/>
      <c r="G37" s="54"/>
      <c r="H37" s="54"/>
      <c r="I37" s="54"/>
      <c r="J37" s="54"/>
      <c r="K37" s="54"/>
      <c r="L37" s="54"/>
    </row>
    <row r="38" spans="1:12" x14ac:dyDescent="0.2">
      <c r="A38" s="54"/>
      <c r="B38" s="54"/>
      <c r="C38" s="55"/>
      <c r="D38" s="54"/>
      <c r="E38" s="54"/>
      <c r="F38" s="54"/>
      <c r="G38" s="54"/>
      <c r="H38" s="54"/>
      <c r="I38" s="54"/>
      <c r="J38" s="54"/>
      <c r="K38" s="54"/>
      <c r="L38" s="54"/>
    </row>
    <row r="39" spans="1:12" x14ac:dyDescent="0.2">
      <c r="A39" s="54"/>
      <c r="B39" s="54"/>
      <c r="C39" s="55"/>
      <c r="D39" s="5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4"/>
      <c r="B40" s="54"/>
      <c r="C40" s="55"/>
      <c r="D40" s="54"/>
      <c r="E40" s="54"/>
      <c r="F40" s="54"/>
      <c r="G40" s="54"/>
      <c r="H40" s="54"/>
      <c r="I40" s="54"/>
      <c r="J40" s="54"/>
      <c r="K40" s="54"/>
      <c r="L40" s="54"/>
    </row>
    <row r="41" spans="1:12" x14ac:dyDescent="0.2">
      <c r="A41" s="54"/>
      <c r="B41" s="54"/>
      <c r="C41" s="55"/>
      <c r="D41" s="54"/>
      <c r="E41" s="54"/>
      <c r="F41" s="54"/>
      <c r="G41" s="54"/>
      <c r="H41" s="54"/>
      <c r="I41" s="54"/>
      <c r="J41" s="54"/>
      <c r="K41" s="54"/>
      <c r="L41" s="54"/>
    </row>
    <row r="42" spans="1:12" x14ac:dyDescent="0.2">
      <c r="A42" s="54"/>
      <c r="B42" s="54"/>
      <c r="C42" s="55"/>
      <c r="D42" s="54"/>
      <c r="E42" s="54"/>
      <c r="F42" s="54"/>
      <c r="G42" s="54"/>
      <c r="H42" s="54"/>
      <c r="I42" s="54"/>
      <c r="J42" s="54"/>
      <c r="K42" s="54"/>
      <c r="L42" s="54"/>
    </row>
  </sheetData>
  <sheetProtection password="CC0B" sheet="1" objects="1" scenarios="1"/>
  <mergeCells count="8">
    <mergeCell ref="A15:C15"/>
    <mergeCell ref="A17:B17"/>
    <mergeCell ref="A16:B16"/>
    <mergeCell ref="A2:C3"/>
    <mergeCell ref="A8:C8"/>
    <mergeCell ref="A13:B13"/>
    <mergeCell ref="A9:A10"/>
    <mergeCell ref="A11:A12"/>
  </mergeCells>
  <pageMargins left="0.75" right="0.75" top="1" bottom="1" header="0.5" footer="0.5"/>
  <pageSetup paperSize="9" scale="43" fitToHeight="1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F6" sqref="F6"/>
    </sheetView>
  </sheetViews>
  <sheetFormatPr defaultRowHeight="12.75" x14ac:dyDescent="0.2"/>
  <cols>
    <col min="1" max="1" width="27.5703125" style="52" bestFit="1" customWidth="1"/>
    <col min="2" max="2" width="12.7109375" style="52" customWidth="1"/>
    <col min="3" max="3" width="14.5703125" style="53" bestFit="1" customWidth="1"/>
    <col min="4" max="4" width="13.140625" style="52" customWidth="1"/>
    <col min="5" max="10" width="13" style="52" customWidth="1"/>
    <col min="11" max="11" width="6.5703125" style="52" bestFit="1" customWidth="1"/>
    <col min="12" max="12" width="5.140625" style="52" bestFit="1" customWidth="1"/>
    <col min="13" max="13" width="5.7109375" style="52" bestFit="1" customWidth="1"/>
    <col min="14" max="14" width="6.5703125" style="52" bestFit="1" customWidth="1"/>
    <col min="15" max="15" width="5.7109375" style="52" bestFit="1" customWidth="1"/>
    <col min="16" max="16" width="5.140625" style="52" bestFit="1" customWidth="1"/>
    <col min="17" max="18" width="5.7109375" style="52" bestFit="1" customWidth="1"/>
    <col min="19" max="19" width="5.5703125" style="52" bestFit="1" customWidth="1"/>
    <col min="20" max="20" width="5.7109375" style="52" bestFit="1" customWidth="1"/>
    <col min="21" max="28" width="5.5703125" style="52" bestFit="1" customWidth="1"/>
    <col min="29" max="16384" width="9.140625" style="52"/>
  </cols>
  <sheetData>
    <row r="1" spans="1:12" ht="13.5" thickBot="1" x14ac:dyDescent="0.25">
      <c r="A1" s="169"/>
      <c r="B1" s="169"/>
      <c r="C1" s="162"/>
      <c r="D1" s="169"/>
      <c r="E1" s="169"/>
      <c r="F1" s="169"/>
      <c r="G1" s="169"/>
      <c r="H1" s="169"/>
      <c r="I1" s="169"/>
      <c r="J1" s="169"/>
    </row>
    <row r="2" spans="1:12" ht="19.5" customHeight="1" x14ac:dyDescent="0.2">
      <c r="A2" s="1163" t="s">
        <v>1204</v>
      </c>
      <c r="B2" s="1164"/>
      <c r="C2" s="1165"/>
      <c r="D2" s="513"/>
      <c r="E2" s="513"/>
      <c r="F2" s="513"/>
      <c r="G2" s="513"/>
      <c r="H2" s="513"/>
      <c r="I2" s="513"/>
      <c r="J2" s="513"/>
    </row>
    <row r="3" spans="1:12" ht="27" customHeight="1" thickBot="1" x14ac:dyDescent="0.25">
      <c r="A3" s="1166"/>
      <c r="B3" s="1167"/>
      <c r="C3" s="1168"/>
      <c r="D3" s="513"/>
      <c r="E3" s="513"/>
      <c r="F3" s="513"/>
      <c r="G3" s="513"/>
      <c r="H3" s="513"/>
      <c r="I3" s="513"/>
      <c r="J3" s="513"/>
    </row>
    <row r="4" spans="1:12" s="169" customFormat="1" ht="7.5" customHeight="1" x14ac:dyDescent="0.2">
      <c r="C4" s="162"/>
    </row>
    <row r="5" spans="1:12" x14ac:dyDescent="0.2">
      <c r="A5" s="54"/>
      <c r="B5" s="54"/>
      <c r="C5" s="55"/>
      <c r="D5" s="54"/>
      <c r="E5" s="54"/>
      <c r="F5" s="54"/>
      <c r="G5" s="54"/>
      <c r="H5" s="54"/>
      <c r="I5" s="54"/>
      <c r="J5" s="54"/>
    </row>
    <row r="6" spans="1:12" x14ac:dyDescent="0.2">
      <c r="A6" s="54"/>
      <c r="B6" s="54"/>
      <c r="C6" s="55"/>
      <c r="D6" s="54"/>
      <c r="E6" s="54"/>
      <c r="F6" s="54"/>
      <c r="G6" s="54"/>
      <c r="H6" s="54"/>
      <c r="I6" s="54"/>
      <c r="J6" s="54"/>
    </row>
    <row r="7" spans="1:12" ht="13.5" thickBot="1" x14ac:dyDescent="0.25">
      <c r="A7" s="543"/>
      <c r="B7" s="543"/>
      <c r="C7" s="542"/>
      <c r="D7" s="1169" t="s">
        <v>1139</v>
      </c>
      <c r="E7" s="1170"/>
      <c r="F7" s="1170"/>
      <c r="G7" s="1170"/>
      <c r="H7" s="1170"/>
      <c r="I7" s="1170"/>
      <c r="J7" s="1170"/>
    </row>
    <row r="8" spans="1:12" ht="13.5" thickBot="1" x14ac:dyDescent="0.25">
      <c r="A8" s="1171" t="s">
        <v>1018</v>
      </c>
      <c r="B8" s="1172"/>
      <c r="C8" s="1173"/>
      <c r="D8" s="430" t="s">
        <v>134</v>
      </c>
      <c r="E8" s="541" t="s">
        <v>140</v>
      </c>
      <c r="F8" s="541" t="s">
        <v>139</v>
      </c>
      <c r="G8" s="541" t="s">
        <v>138</v>
      </c>
      <c r="H8" s="541" t="s">
        <v>137</v>
      </c>
      <c r="I8" s="541" t="s">
        <v>136</v>
      </c>
      <c r="J8" s="540" t="s">
        <v>135</v>
      </c>
    </row>
    <row r="9" spans="1:12" x14ac:dyDescent="0.2">
      <c r="A9" s="889" t="s">
        <v>1203</v>
      </c>
      <c r="B9" s="893"/>
      <c r="C9" s="85" t="s">
        <v>1014</v>
      </c>
      <c r="D9" s="539">
        <v>22.4</v>
      </c>
      <c r="E9" s="538">
        <v>28</v>
      </c>
      <c r="F9" s="538">
        <v>33.5</v>
      </c>
      <c r="G9" s="538">
        <v>40</v>
      </c>
      <c r="H9" s="538">
        <v>45</v>
      </c>
      <c r="I9" s="538">
        <v>50</v>
      </c>
      <c r="J9" s="154">
        <v>56</v>
      </c>
    </row>
    <row r="10" spans="1:12" x14ac:dyDescent="0.2">
      <c r="A10" s="865" t="s">
        <v>1202</v>
      </c>
      <c r="B10" s="867"/>
      <c r="C10" s="66" t="s">
        <v>1014</v>
      </c>
      <c r="D10" s="120">
        <v>25</v>
      </c>
      <c r="E10" s="81">
        <v>31.5</v>
      </c>
      <c r="F10" s="81">
        <v>37.5</v>
      </c>
      <c r="G10" s="81">
        <v>45</v>
      </c>
      <c r="H10" s="81">
        <v>50</v>
      </c>
      <c r="I10" s="81">
        <v>56</v>
      </c>
      <c r="J10" s="80">
        <v>63</v>
      </c>
    </row>
    <row r="11" spans="1:12" ht="13.5" thickBot="1" x14ac:dyDescent="0.25">
      <c r="A11" s="961" t="s">
        <v>1011</v>
      </c>
      <c r="B11" s="962"/>
      <c r="C11" s="77" t="s">
        <v>999</v>
      </c>
      <c r="D11" s="115">
        <f>'Интерактивный прайс-лист'!$F$26*VLOOKUP(D8,last!$B$1:$C$2061,2,0)</f>
        <v>16301</v>
      </c>
      <c r="E11" s="76">
        <f>'Интерактивный прайс-лист'!$F$26*VLOOKUP(E8,last!$B$1:$C$2061,2,0)</f>
        <v>17337</v>
      </c>
      <c r="F11" s="76">
        <f>'Интерактивный прайс-лист'!$F$26*VLOOKUP(F8,last!$B$1:$C$2061,2,0)</f>
        <v>20816</v>
      </c>
      <c r="G11" s="76">
        <f>'Интерактивный прайс-лист'!$F$26*VLOOKUP(G8,last!$B$1:$C$2061,2,0)</f>
        <v>24280</v>
      </c>
      <c r="H11" s="76">
        <f>'Интерактивный прайс-лист'!$F$26*VLOOKUP(H8,last!$B$1:$C$2061,2,0)</f>
        <v>27745</v>
      </c>
      <c r="I11" s="76">
        <f>'Интерактивный прайс-лист'!$F$26*VLOOKUP(I8,last!$B$1:$C$2061,2,0)</f>
        <v>31911</v>
      </c>
      <c r="J11" s="75">
        <f>'Интерактивный прайс-лист'!$F$26*VLOOKUP(J8,last!$B$1:$C$2061,2,0)</f>
        <v>35103</v>
      </c>
    </row>
    <row r="12" spans="1:12" x14ac:dyDescent="0.2">
      <c r="A12" s="177"/>
      <c r="B12" s="177"/>
      <c r="C12" s="55"/>
      <c r="D12" s="242"/>
      <c r="E12" s="242"/>
      <c r="F12" s="242"/>
      <c r="G12" s="242"/>
      <c r="H12" s="242"/>
      <c r="I12" s="242"/>
      <c r="J12" s="242"/>
    </row>
    <row r="13" spans="1:12" x14ac:dyDescent="0.2">
      <c r="A13" s="54"/>
      <c r="B13" s="54"/>
      <c r="C13" s="55"/>
      <c r="D13" s="54"/>
      <c r="E13" s="54"/>
      <c r="F13" s="54"/>
      <c r="G13" s="54"/>
      <c r="H13" s="54"/>
      <c r="I13" s="54"/>
      <c r="J13" s="54"/>
    </row>
    <row r="14" spans="1:12" x14ac:dyDescent="0.2">
      <c r="A14" s="54"/>
      <c r="B14" s="54"/>
      <c r="C14" s="55"/>
      <c r="D14" s="54"/>
      <c r="E14" s="54"/>
      <c r="F14" s="54"/>
      <c r="G14" s="54"/>
      <c r="H14" s="54"/>
      <c r="I14" s="54"/>
      <c r="J14" s="54"/>
      <c r="K14" s="54"/>
      <c r="L14" s="54"/>
    </row>
    <row r="15" spans="1:12" x14ac:dyDescent="0.2">
      <c r="A15" s="54"/>
      <c r="B15" s="54"/>
      <c r="C15" s="55"/>
      <c r="D15" s="54"/>
      <c r="E15" s="54"/>
      <c r="F15" s="54"/>
      <c r="G15" s="54"/>
      <c r="H15" s="54"/>
      <c r="I15" s="54"/>
      <c r="J15" s="54"/>
      <c r="K15" s="54"/>
      <c r="L15" s="54"/>
    </row>
    <row r="16" spans="1:12" x14ac:dyDescent="0.2">
      <c r="A16" s="54"/>
      <c r="B16" s="54"/>
      <c r="C16" s="55"/>
      <c r="D16" s="54"/>
      <c r="E16" s="54"/>
      <c r="F16" s="54"/>
      <c r="G16" s="54"/>
      <c r="H16" s="54"/>
      <c r="I16" s="54"/>
      <c r="J16" s="54"/>
      <c r="K16" s="54"/>
      <c r="L16" s="54"/>
    </row>
    <row r="17" spans="1:12" x14ac:dyDescent="0.2">
      <c r="A17" s="54"/>
      <c r="B17" s="54"/>
      <c r="C17" s="55"/>
      <c r="D17" s="54"/>
      <c r="E17" s="54"/>
      <c r="F17" s="54"/>
      <c r="G17" s="54"/>
      <c r="H17" s="54"/>
      <c r="I17" s="54"/>
      <c r="J17" s="54"/>
      <c r="K17" s="54"/>
      <c r="L17" s="54"/>
    </row>
    <row r="18" spans="1:12" x14ac:dyDescent="0.2">
      <c r="A18" s="54"/>
      <c r="B18" s="54"/>
      <c r="C18" s="55"/>
      <c r="D18" s="54"/>
      <c r="E18" s="54"/>
      <c r="F18" s="54"/>
      <c r="G18" s="54"/>
      <c r="H18" s="54"/>
      <c r="I18" s="54"/>
      <c r="J18" s="54"/>
      <c r="K18" s="54"/>
      <c r="L18" s="54"/>
    </row>
    <row r="19" spans="1:12" x14ac:dyDescent="0.2">
      <c r="A19" s="54"/>
      <c r="B19" s="54"/>
      <c r="C19" s="55"/>
      <c r="D19" s="54"/>
      <c r="E19" s="54"/>
      <c r="F19" s="54"/>
      <c r="G19" s="54"/>
      <c r="H19" s="54"/>
      <c r="I19" s="54"/>
      <c r="J19" s="54"/>
      <c r="K19" s="54"/>
      <c r="L19" s="54"/>
    </row>
    <row r="20" spans="1:12" x14ac:dyDescent="0.2">
      <c r="A20" s="54"/>
      <c r="B20" s="54"/>
      <c r="C20" s="55"/>
      <c r="D20" s="54"/>
      <c r="E20" s="54"/>
      <c r="F20" s="54"/>
      <c r="G20" s="54"/>
      <c r="H20" s="54"/>
      <c r="I20" s="54"/>
      <c r="J20" s="54"/>
      <c r="K20" s="54"/>
      <c r="L20" s="54"/>
    </row>
    <row r="21" spans="1:12" x14ac:dyDescent="0.2">
      <c r="A21" s="54"/>
      <c r="B21" s="54"/>
      <c r="C21" s="55"/>
      <c r="D21" s="54"/>
      <c r="E21" s="54"/>
      <c r="F21" s="54"/>
      <c r="G21" s="54"/>
      <c r="H21" s="54"/>
      <c r="I21" s="54"/>
      <c r="J21" s="54"/>
      <c r="K21" s="54"/>
      <c r="L21" s="54"/>
    </row>
    <row r="22" spans="1:12" x14ac:dyDescent="0.2">
      <c r="A22" s="54"/>
      <c r="B22" s="54"/>
      <c r="C22" s="55"/>
      <c r="D22" s="54"/>
      <c r="E22" s="54"/>
      <c r="F22" s="54"/>
      <c r="G22" s="54"/>
      <c r="H22" s="54"/>
      <c r="I22" s="54"/>
      <c r="J22" s="54"/>
      <c r="K22" s="54"/>
      <c r="L22" s="54"/>
    </row>
    <row r="23" spans="1:12" x14ac:dyDescent="0.2">
      <c r="A23" s="54"/>
      <c r="B23" s="54"/>
      <c r="C23" s="55"/>
      <c r="D23" s="54"/>
      <c r="E23" s="54"/>
      <c r="F23" s="54"/>
      <c r="G23" s="54"/>
      <c r="H23" s="54"/>
      <c r="I23" s="54"/>
      <c r="J23" s="54"/>
      <c r="K23" s="54"/>
      <c r="L23" s="54"/>
    </row>
    <row r="24" spans="1:12" x14ac:dyDescent="0.2">
      <c r="A24" s="54"/>
      <c r="B24" s="54"/>
      <c r="C24" s="55"/>
      <c r="D24" s="54"/>
      <c r="E24" s="54"/>
      <c r="F24" s="54"/>
      <c r="G24" s="54"/>
      <c r="H24" s="54"/>
      <c r="I24" s="54"/>
      <c r="J24" s="54"/>
      <c r="K24" s="54"/>
      <c r="L24" s="54"/>
    </row>
    <row r="25" spans="1:12" x14ac:dyDescent="0.2">
      <c r="A25" s="54"/>
      <c r="B25" s="54"/>
      <c r="C25" s="55"/>
      <c r="D25" s="54"/>
      <c r="E25" s="54"/>
      <c r="F25" s="54"/>
      <c r="G25" s="54"/>
      <c r="H25" s="54"/>
      <c r="I25" s="54"/>
      <c r="J25" s="54"/>
      <c r="K25" s="54"/>
      <c r="L25" s="54"/>
    </row>
    <row r="26" spans="1:12" x14ac:dyDescent="0.2">
      <c r="A26" s="54"/>
      <c r="B26" s="54"/>
      <c r="C26" s="55"/>
      <c r="D26" s="54"/>
      <c r="E26" s="54"/>
      <c r="F26" s="54"/>
      <c r="G26" s="54"/>
      <c r="H26" s="54"/>
      <c r="I26" s="54"/>
      <c r="J26" s="54"/>
      <c r="K26" s="54"/>
      <c r="L26" s="54"/>
    </row>
    <row r="27" spans="1:12" x14ac:dyDescent="0.2">
      <c r="A27" s="54"/>
      <c r="B27" s="54"/>
      <c r="C27" s="55"/>
      <c r="D27" s="54"/>
      <c r="E27" s="54"/>
      <c r="F27" s="54"/>
      <c r="G27" s="54"/>
      <c r="H27" s="54"/>
      <c r="I27" s="54"/>
      <c r="J27" s="54"/>
      <c r="K27" s="54"/>
      <c r="L27" s="54"/>
    </row>
    <row r="28" spans="1:12" x14ac:dyDescent="0.2">
      <c r="A28" s="54"/>
      <c r="B28" s="54"/>
      <c r="C28" s="55"/>
      <c r="D28" s="54"/>
      <c r="E28" s="54"/>
      <c r="F28" s="54"/>
      <c r="G28" s="54"/>
      <c r="H28" s="54"/>
      <c r="I28" s="54"/>
      <c r="J28" s="54"/>
      <c r="K28" s="54"/>
      <c r="L28" s="54"/>
    </row>
    <row r="29" spans="1:12" x14ac:dyDescent="0.2">
      <c r="A29" s="54"/>
      <c r="B29" s="54"/>
      <c r="C29" s="55"/>
      <c r="D29" s="54"/>
      <c r="E29" s="54"/>
      <c r="F29" s="54"/>
      <c r="G29" s="54"/>
      <c r="H29" s="54"/>
      <c r="I29" s="54"/>
      <c r="J29" s="54"/>
      <c r="K29" s="54"/>
      <c r="L29" s="54"/>
    </row>
    <row r="30" spans="1:12" x14ac:dyDescent="0.2">
      <c r="A30" s="54"/>
      <c r="B30" s="54"/>
      <c r="C30" s="55"/>
      <c r="D30" s="54"/>
      <c r="E30" s="54"/>
      <c r="F30" s="54"/>
      <c r="G30" s="54"/>
      <c r="H30" s="54"/>
      <c r="I30" s="54"/>
      <c r="J30" s="54"/>
      <c r="K30" s="54"/>
      <c r="L30" s="54"/>
    </row>
    <row r="31" spans="1:12" x14ac:dyDescent="0.2">
      <c r="A31" s="54"/>
      <c r="B31" s="54"/>
      <c r="C31" s="55"/>
      <c r="D31" s="54"/>
      <c r="E31" s="54"/>
      <c r="F31" s="54"/>
      <c r="G31" s="54"/>
      <c r="H31" s="54"/>
      <c r="I31" s="54"/>
      <c r="J31" s="54"/>
      <c r="K31" s="54"/>
      <c r="L31" s="54"/>
    </row>
    <row r="32" spans="1:12" x14ac:dyDescent="0.2">
      <c r="A32" s="54"/>
      <c r="B32" s="54"/>
      <c r="C32" s="55"/>
      <c r="D32" s="54"/>
      <c r="E32" s="54"/>
      <c r="F32" s="54"/>
      <c r="G32" s="54"/>
      <c r="H32" s="54"/>
      <c r="I32" s="54"/>
      <c r="J32" s="54"/>
      <c r="K32" s="54"/>
      <c r="L32" s="54"/>
    </row>
    <row r="33" spans="1:12" x14ac:dyDescent="0.2">
      <c r="A33" s="54"/>
      <c r="B33" s="54"/>
      <c r="C33" s="55"/>
      <c r="D33" s="54"/>
      <c r="E33" s="54"/>
      <c r="F33" s="54"/>
      <c r="G33" s="54"/>
      <c r="H33" s="54"/>
      <c r="I33" s="54"/>
      <c r="J33" s="54"/>
      <c r="K33" s="54"/>
      <c r="L33" s="54"/>
    </row>
    <row r="34" spans="1:12" x14ac:dyDescent="0.2">
      <c r="A34" s="54"/>
      <c r="B34" s="54"/>
      <c r="C34" s="55"/>
      <c r="D34" s="54"/>
      <c r="E34" s="54"/>
      <c r="F34" s="54"/>
      <c r="G34" s="54"/>
      <c r="H34" s="54"/>
      <c r="I34" s="54"/>
      <c r="J34" s="54"/>
      <c r="K34" s="54"/>
      <c r="L34" s="54"/>
    </row>
    <row r="35" spans="1:12" x14ac:dyDescent="0.2">
      <c r="A35" s="54"/>
      <c r="B35" s="54"/>
      <c r="C35" s="55"/>
      <c r="D35" s="54"/>
      <c r="E35" s="54"/>
      <c r="F35" s="54"/>
      <c r="G35" s="54"/>
      <c r="H35" s="54"/>
      <c r="I35" s="54"/>
      <c r="J35" s="54"/>
      <c r="K35" s="54"/>
      <c r="L35" s="54"/>
    </row>
    <row r="36" spans="1:12" x14ac:dyDescent="0.2">
      <c r="A36" s="54"/>
      <c r="B36" s="54"/>
      <c r="C36" s="55"/>
      <c r="D36" s="54"/>
      <c r="E36" s="54"/>
      <c r="F36" s="54"/>
      <c r="G36" s="54"/>
      <c r="H36" s="54"/>
      <c r="I36" s="54"/>
      <c r="J36" s="54"/>
      <c r="K36" s="54"/>
      <c r="L36" s="54"/>
    </row>
    <row r="37" spans="1:12" x14ac:dyDescent="0.2">
      <c r="A37" s="54"/>
      <c r="B37" s="54"/>
      <c r="C37" s="55"/>
      <c r="D37" s="54"/>
      <c r="E37" s="54"/>
      <c r="F37" s="54"/>
      <c r="G37" s="54"/>
      <c r="H37" s="54"/>
      <c r="I37" s="54"/>
      <c r="J37" s="54"/>
      <c r="K37" s="54"/>
      <c r="L37" s="54"/>
    </row>
    <row r="38" spans="1:12" x14ac:dyDescent="0.2">
      <c r="A38" s="54"/>
      <c r="B38" s="54"/>
      <c r="C38" s="55"/>
      <c r="D38" s="54"/>
      <c r="E38" s="54"/>
      <c r="F38" s="54"/>
      <c r="G38" s="54"/>
      <c r="H38" s="54"/>
      <c r="I38" s="54"/>
      <c r="J38" s="54"/>
      <c r="K38" s="54"/>
      <c r="L38" s="54"/>
    </row>
    <row r="39" spans="1:12" x14ac:dyDescent="0.2">
      <c r="A39" s="54"/>
      <c r="B39" s="54"/>
      <c r="C39" s="55"/>
      <c r="D39" s="5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4"/>
      <c r="B40" s="54"/>
      <c r="C40" s="55"/>
      <c r="D40" s="54"/>
      <c r="E40" s="54"/>
      <c r="F40" s="54"/>
      <c r="G40" s="54"/>
      <c r="H40" s="54"/>
      <c r="I40" s="54"/>
      <c r="J40" s="54"/>
      <c r="K40" s="54"/>
      <c r="L40" s="54"/>
    </row>
    <row r="41" spans="1:12" x14ac:dyDescent="0.2">
      <c r="A41" s="54"/>
      <c r="B41" s="54"/>
      <c r="C41" s="55"/>
      <c r="D41" s="54"/>
      <c r="E41" s="54"/>
      <c r="F41" s="54"/>
      <c r="G41" s="54"/>
      <c r="H41" s="54"/>
      <c r="I41" s="54"/>
      <c r="J41" s="54"/>
      <c r="K41" s="54"/>
      <c r="L41" s="54"/>
    </row>
    <row r="42" spans="1:12" x14ac:dyDescent="0.2">
      <c r="A42" s="54"/>
      <c r="B42" s="54"/>
      <c r="C42" s="55"/>
      <c r="D42" s="54"/>
      <c r="E42" s="54"/>
      <c r="F42" s="54"/>
      <c r="G42" s="54"/>
      <c r="H42" s="54"/>
      <c r="I42" s="54"/>
      <c r="J42" s="54"/>
      <c r="K42" s="54"/>
      <c r="L42" s="54"/>
    </row>
    <row r="43" spans="1:12" x14ac:dyDescent="0.2">
      <c r="A43" s="54"/>
      <c r="B43" s="54"/>
      <c r="C43" s="55"/>
      <c r="D43" s="54"/>
      <c r="E43" s="54"/>
      <c r="F43" s="54"/>
      <c r="G43" s="54"/>
      <c r="H43" s="54"/>
      <c r="I43" s="54"/>
      <c r="J43" s="54"/>
      <c r="K43" s="54"/>
      <c r="L43" s="54"/>
    </row>
  </sheetData>
  <sheetProtection password="CC0B" sheet="1" objects="1" scenarios="1"/>
  <mergeCells count="6">
    <mergeCell ref="A11:B11"/>
    <mergeCell ref="A2:C3"/>
    <mergeCell ref="D7:J7"/>
    <mergeCell ref="A8:C8"/>
    <mergeCell ref="A9:B9"/>
    <mergeCell ref="A10:B10"/>
  </mergeCells>
  <pageMargins left="0.75" right="0.75" top="1" bottom="1" header="0.5" footer="0.5"/>
  <pageSetup paperSize="9" scale="43" fitToHeight="1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B17" sqref="B17"/>
    </sheetView>
  </sheetViews>
  <sheetFormatPr defaultRowHeight="12.75" x14ac:dyDescent="0.2"/>
  <cols>
    <col min="1" max="1" width="27.5703125" style="52" bestFit="1" customWidth="1"/>
    <col min="2" max="2" width="12.7109375" style="52" customWidth="1"/>
    <col min="3" max="3" width="14.5703125" style="53" bestFit="1" customWidth="1"/>
    <col min="4" max="4" width="13.140625" style="52" customWidth="1"/>
    <col min="5" max="10" width="13" style="52" customWidth="1"/>
    <col min="11" max="11" width="6.5703125" style="52" bestFit="1" customWidth="1"/>
    <col min="12" max="12" width="5.140625" style="52" bestFit="1" customWidth="1"/>
    <col min="13" max="13" width="5.7109375" style="52" bestFit="1" customWidth="1"/>
    <col min="14" max="14" width="6.5703125" style="52" bestFit="1" customWidth="1"/>
    <col min="15" max="15" width="5.7109375" style="52" bestFit="1" customWidth="1"/>
    <col min="16" max="16" width="5.140625" style="52" bestFit="1" customWidth="1"/>
    <col min="17" max="18" width="5.7109375" style="52" bestFit="1" customWidth="1"/>
    <col min="19" max="19" width="5.5703125" style="52" bestFit="1" customWidth="1"/>
    <col min="20" max="20" width="5.7109375" style="52" bestFit="1" customWidth="1"/>
    <col min="21" max="28" width="5.5703125" style="52" bestFit="1" customWidth="1"/>
    <col min="29" max="16384" width="9.140625" style="52"/>
  </cols>
  <sheetData>
    <row r="1" spans="1:12" ht="13.5" thickBot="1" x14ac:dyDescent="0.25">
      <c r="A1" s="169"/>
      <c r="B1" s="169"/>
      <c r="C1" s="162"/>
      <c r="D1" s="169"/>
      <c r="E1" s="169"/>
      <c r="F1" s="169"/>
      <c r="G1" s="169"/>
      <c r="H1" s="169"/>
      <c r="I1" s="169"/>
      <c r="J1" s="169"/>
    </row>
    <row r="2" spans="1:12" ht="19.5" customHeight="1" x14ac:dyDescent="0.2">
      <c r="A2" s="1163" t="s">
        <v>1205</v>
      </c>
      <c r="B2" s="1164"/>
      <c r="C2" s="1165"/>
      <c r="D2" s="513"/>
      <c r="E2" s="513"/>
      <c r="F2" s="513"/>
      <c r="G2" s="513"/>
      <c r="H2" s="513"/>
      <c r="I2" s="513"/>
      <c r="J2" s="513"/>
    </row>
    <row r="3" spans="1:12" ht="27" customHeight="1" thickBot="1" x14ac:dyDescent="0.25">
      <c r="A3" s="1166"/>
      <c r="B3" s="1167"/>
      <c r="C3" s="1168"/>
      <c r="D3" s="513"/>
      <c r="E3" s="513"/>
      <c r="F3" s="513"/>
      <c r="G3" s="513"/>
      <c r="H3" s="513"/>
      <c r="I3" s="513"/>
      <c r="J3" s="513"/>
    </row>
    <row r="4" spans="1:12" s="169" customFormat="1" ht="7.5" customHeight="1" x14ac:dyDescent="0.2">
      <c r="C4" s="162"/>
    </row>
    <row r="5" spans="1:12" x14ac:dyDescent="0.2">
      <c r="A5" s="54"/>
      <c r="B5" s="54"/>
      <c r="C5" s="55"/>
      <c r="D5" s="54"/>
      <c r="E5" s="54"/>
      <c r="F5" s="54"/>
      <c r="G5" s="54"/>
      <c r="H5" s="54"/>
      <c r="I5" s="54"/>
      <c r="J5" s="54"/>
    </row>
    <row r="6" spans="1:12" x14ac:dyDescent="0.2">
      <c r="A6" s="54"/>
      <c r="B6" s="54"/>
      <c r="C6" s="55"/>
      <c r="D6" s="54"/>
      <c r="E6" s="54"/>
      <c r="F6" s="54"/>
      <c r="G6" s="54"/>
      <c r="H6" s="54"/>
      <c r="I6" s="54"/>
      <c r="J6" s="54"/>
    </row>
    <row r="7" spans="1:12" ht="13.5" thickBot="1" x14ac:dyDescent="0.25">
      <c r="A7" s="543"/>
      <c r="B7" s="543"/>
      <c r="C7" s="542"/>
      <c r="D7" s="1169" t="s">
        <v>1139</v>
      </c>
      <c r="E7" s="1170"/>
      <c r="F7" s="1170"/>
      <c r="G7" s="1170"/>
      <c r="H7" s="1170"/>
      <c r="I7" s="1170"/>
      <c r="J7" s="1170"/>
    </row>
    <row r="8" spans="1:12" ht="13.5" thickBot="1" x14ac:dyDescent="0.25">
      <c r="A8" s="1171" t="s">
        <v>1018</v>
      </c>
      <c r="B8" s="1172"/>
      <c r="C8" s="1173"/>
      <c r="D8" s="430" t="s">
        <v>101</v>
      </c>
      <c r="E8" s="541" t="s">
        <v>107</v>
      </c>
      <c r="F8" s="541" t="s">
        <v>106</v>
      </c>
      <c r="G8" s="541" t="s">
        <v>105</v>
      </c>
      <c r="H8" s="541" t="s">
        <v>104</v>
      </c>
      <c r="I8" s="541" t="s">
        <v>103</v>
      </c>
      <c r="J8" s="540" t="s">
        <v>102</v>
      </c>
    </row>
    <row r="9" spans="1:12" x14ac:dyDescent="0.2">
      <c r="A9" s="889" t="s">
        <v>1203</v>
      </c>
      <c r="B9" s="893"/>
      <c r="C9" s="85" t="s">
        <v>1014</v>
      </c>
      <c r="D9" s="539">
        <v>22.4</v>
      </c>
      <c r="E9" s="538">
        <v>28</v>
      </c>
      <c r="F9" s="538">
        <v>33.5</v>
      </c>
      <c r="G9" s="538">
        <v>40</v>
      </c>
      <c r="H9" s="538">
        <v>45</v>
      </c>
      <c r="I9" s="538">
        <v>50</v>
      </c>
      <c r="J9" s="154">
        <v>56</v>
      </c>
    </row>
    <row r="10" spans="1:12" x14ac:dyDescent="0.2">
      <c r="A10" s="865" t="s">
        <v>1202</v>
      </c>
      <c r="B10" s="867"/>
      <c r="C10" s="66" t="s">
        <v>1014</v>
      </c>
      <c r="D10" s="120">
        <v>25</v>
      </c>
      <c r="E10" s="81">
        <v>31.5</v>
      </c>
      <c r="F10" s="81">
        <v>37.5</v>
      </c>
      <c r="G10" s="81">
        <v>45</v>
      </c>
      <c r="H10" s="81">
        <v>50</v>
      </c>
      <c r="I10" s="81">
        <v>56</v>
      </c>
      <c r="J10" s="80">
        <v>63</v>
      </c>
    </row>
    <row r="11" spans="1:12" ht="13.5" thickBot="1" x14ac:dyDescent="0.25">
      <c r="A11" s="961" t="s">
        <v>1011</v>
      </c>
      <c r="B11" s="962"/>
      <c r="C11" s="77" t="s">
        <v>999</v>
      </c>
      <c r="D11" s="115">
        <f>'Интерактивный прайс-лист'!$F$26*VLOOKUP(D8,last!$B$1:$C$2061,2,0)</f>
        <v>17453</v>
      </c>
      <c r="E11" s="76">
        <f>'Интерактивный прайс-лист'!$F$26*VLOOKUP(E8,last!$B$1:$C$2061,2,0)</f>
        <v>18566</v>
      </c>
      <c r="F11" s="76">
        <f>'Интерактивный прайс-лист'!$F$26*VLOOKUP(F8,last!$B$1:$C$2061,2,0)</f>
        <v>22294</v>
      </c>
      <c r="G11" s="76">
        <f>'Интерактивный прайс-лист'!$F$26*VLOOKUP(G8,last!$B$1:$C$2061,2,0)</f>
        <v>26002</v>
      </c>
      <c r="H11" s="76">
        <f>'Интерактивный прайс-лист'!$F$26*VLOOKUP(H8,last!$B$1:$C$2061,2,0)</f>
        <v>29705</v>
      </c>
      <c r="I11" s="76">
        <f>'Интерактивный прайс-лист'!$F$26*VLOOKUP(I8,last!$B$1:$C$2061,2,0)</f>
        <v>34175</v>
      </c>
      <c r="J11" s="75">
        <f>'Интерактивный прайс-лист'!$F$26*VLOOKUP(J8,last!$B$1:$C$2061,2,0)</f>
        <v>37590</v>
      </c>
    </row>
    <row r="12" spans="1:12" x14ac:dyDescent="0.2">
      <c r="A12" s="177"/>
      <c r="B12" s="177"/>
      <c r="C12" s="55"/>
      <c r="D12" s="242"/>
      <c r="E12" s="242"/>
      <c r="F12" s="242"/>
      <c r="G12" s="242"/>
      <c r="H12" s="242"/>
      <c r="I12" s="242"/>
      <c r="J12" s="242"/>
    </row>
    <row r="13" spans="1:12" x14ac:dyDescent="0.2">
      <c r="A13" s="54"/>
      <c r="B13" s="54"/>
      <c r="C13" s="55"/>
      <c r="D13" s="54"/>
      <c r="E13" s="54"/>
      <c r="F13" s="54"/>
      <c r="G13" s="54"/>
      <c r="H13" s="54"/>
      <c r="I13" s="54"/>
      <c r="J13" s="54"/>
    </row>
    <row r="14" spans="1:12" x14ac:dyDescent="0.2">
      <c r="A14" s="54"/>
      <c r="B14" s="54"/>
      <c r="C14" s="55"/>
      <c r="D14" s="54"/>
      <c r="E14" s="54"/>
      <c r="F14" s="54"/>
      <c r="G14" s="54"/>
      <c r="H14" s="54"/>
      <c r="I14" s="54"/>
      <c r="J14" s="54"/>
      <c r="K14" s="54"/>
      <c r="L14" s="54"/>
    </row>
    <row r="15" spans="1:12" x14ac:dyDescent="0.2">
      <c r="A15" s="54"/>
      <c r="B15" s="54"/>
      <c r="C15" s="55"/>
      <c r="D15" s="54"/>
      <c r="E15" s="54"/>
      <c r="F15" s="54"/>
      <c r="G15" s="54"/>
      <c r="H15" s="54"/>
      <c r="I15" s="54"/>
      <c r="J15" s="54"/>
      <c r="K15" s="54"/>
      <c r="L15" s="54"/>
    </row>
    <row r="16" spans="1:12" x14ac:dyDescent="0.2">
      <c r="A16" s="54"/>
      <c r="B16" s="54"/>
      <c r="C16" s="55"/>
      <c r="D16" s="54"/>
      <c r="E16" s="54"/>
      <c r="F16" s="54"/>
      <c r="G16" s="54"/>
      <c r="H16" s="54"/>
      <c r="I16" s="54"/>
      <c r="J16" s="54"/>
      <c r="K16" s="54"/>
      <c r="L16" s="54"/>
    </row>
    <row r="17" spans="1:12" x14ac:dyDescent="0.2">
      <c r="A17" s="54"/>
      <c r="B17" s="54"/>
      <c r="C17" s="55"/>
      <c r="D17" s="54"/>
      <c r="E17" s="54"/>
      <c r="F17" s="54"/>
      <c r="G17" s="54"/>
      <c r="H17" s="54"/>
      <c r="I17" s="54"/>
      <c r="J17" s="54"/>
      <c r="K17" s="54"/>
      <c r="L17" s="54"/>
    </row>
    <row r="18" spans="1:12" x14ac:dyDescent="0.2">
      <c r="A18" s="54"/>
      <c r="B18" s="54"/>
      <c r="C18" s="55"/>
      <c r="D18" s="54"/>
      <c r="E18" s="54"/>
      <c r="F18" s="54"/>
      <c r="G18" s="54"/>
      <c r="H18" s="54"/>
      <c r="I18" s="54"/>
      <c r="J18" s="54"/>
      <c r="K18" s="54"/>
      <c r="L18" s="54"/>
    </row>
    <row r="19" spans="1:12" x14ac:dyDescent="0.2">
      <c r="A19" s="54"/>
      <c r="B19" s="54"/>
      <c r="C19" s="55"/>
      <c r="D19" s="54"/>
      <c r="E19" s="54"/>
      <c r="F19" s="54"/>
      <c r="G19" s="54"/>
      <c r="H19" s="54"/>
      <c r="I19" s="54"/>
      <c r="J19" s="54"/>
      <c r="K19" s="54"/>
      <c r="L19" s="54"/>
    </row>
    <row r="20" spans="1:12" x14ac:dyDescent="0.2">
      <c r="A20" s="54"/>
      <c r="B20" s="54"/>
      <c r="C20" s="55"/>
      <c r="D20" s="54"/>
      <c r="E20" s="54"/>
      <c r="F20" s="54"/>
      <c r="G20" s="54"/>
      <c r="H20" s="54"/>
      <c r="I20" s="54"/>
      <c r="J20" s="54"/>
      <c r="K20" s="54"/>
      <c r="L20" s="54"/>
    </row>
    <row r="21" spans="1:12" x14ac:dyDescent="0.2">
      <c r="A21" s="54"/>
      <c r="B21" s="54"/>
      <c r="C21" s="55"/>
      <c r="D21" s="54"/>
      <c r="E21" s="54"/>
      <c r="F21" s="54"/>
      <c r="G21" s="54"/>
      <c r="H21" s="54"/>
      <c r="I21" s="54"/>
      <c r="J21" s="54"/>
      <c r="K21" s="54"/>
      <c r="L21" s="54"/>
    </row>
    <row r="22" spans="1:12" x14ac:dyDescent="0.2">
      <c r="A22" s="54"/>
      <c r="B22" s="54"/>
      <c r="C22" s="55"/>
      <c r="D22" s="54"/>
      <c r="E22" s="54"/>
      <c r="F22" s="54"/>
      <c r="G22" s="54"/>
      <c r="H22" s="54"/>
      <c r="I22" s="54"/>
      <c r="J22" s="54"/>
      <c r="K22" s="54"/>
      <c r="L22" s="54"/>
    </row>
    <row r="23" spans="1:12" x14ac:dyDescent="0.2">
      <c r="A23" s="54"/>
      <c r="B23" s="54"/>
      <c r="C23" s="55"/>
      <c r="D23" s="54"/>
      <c r="E23" s="54"/>
      <c r="F23" s="54"/>
      <c r="G23" s="54"/>
      <c r="H23" s="54"/>
      <c r="I23" s="54"/>
      <c r="J23" s="54"/>
      <c r="K23" s="54"/>
      <c r="L23" s="54"/>
    </row>
    <row r="24" spans="1:12" x14ac:dyDescent="0.2">
      <c r="A24" s="54"/>
      <c r="B24" s="54"/>
      <c r="C24" s="55"/>
      <c r="D24" s="54"/>
      <c r="E24" s="54"/>
      <c r="F24" s="54"/>
      <c r="G24" s="54"/>
      <c r="H24" s="54"/>
      <c r="I24" s="54"/>
      <c r="J24" s="54"/>
      <c r="K24" s="54"/>
      <c r="L24" s="54"/>
    </row>
    <row r="25" spans="1:12" x14ac:dyDescent="0.2">
      <c r="A25" s="54"/>
      <c r="B25" s="54"/>
      <c r="C25" s="55"/>
      <c r="D25" s="54"/>
      <c r="E25" s="54"/>
      <c r="F25" s="54"/>
      <c r="G25" s="54"/>
      <c r="H25" s="54"/>
      <c r="I25" s="54"/>
      <c r="J25" s="54"/>
      <c r="K25" s="54"/>
      <c r="L25" s="54"/>
    </row>
    <row r="26" spans="1:12" x14ac:dyDescent="0.2">
      <c r="A26" s="54"/>
      <c r="B26" s="54"/>
      <c r="C26" s="55"/>
      <c r="D26" s="54"/>
      <c r="E26" s="54"/>
      <c r="F26" s="54"/>
      <c r="G26" s="54"/>
      <c r="H26" s="54"/>
      <c r="I26" s="54"/>
      <c r="J26" s="54"/>
      <c r="K26" s="54"/>
      <c r="L26" s="54"/>
    </row>
    <row r="27" spans="1:12" x14ac:dyDescent="0.2">
      <c r="A27" s="54"/>
      <c r="B27" s="54"/>
      <c r="C27" s="55"/>
      <c r="D27" s="54"/>
      <c r="E27" s="54"/>
      <c r="F27" s="54"/>
      <c r="G27" s="54"/>
      <c r="H27" s="54"/>
      <c r="I27" s="54"/>
      <c r="J27" s="54"/>
      <c r="K27" s="54"/>
      <c r="L27" s="54"/>
    </row>
    <row r="28" spans="1:12" x14ac:dyDescent="0.2">
      <c r="A28" s="54"/>
      <c r="B28" s="54"/>
      <c r="C28" s="55"/>
      <c r="D28" s="54"/>
      <c r="E28" s="54"/>
      <c r="F28" s="54"/>
      <c r="G28" s="54"/>
      <c r="H28" s="54"/>
      <c r="I28" s="54"/>
      <c r="J28" s="54"/>
      <c r="K28" s="54"/>
      <c r="L28" s="54"/>
    </row>
    <row r="29" spans="1:12" x14ac:dyDescent="0.2">
      <c r="A29" s="54"/>
      <c r="B29" s="54"/>
      <c r="C29" s="55"/>
      <c r="D29" s="54"/>
      <c r="E29" s="54"/>
      <c r="F29" s="54"/>
      <c r="G29" s="54"/>
      <c r="H29" s="54"/>
      <c r="I29" s="54"/>
      <c r="J29" s="54"/>
      <c r="K29" s="54"/>
      <c r="L29" s="54"/>
    </row>
    <row r="30" spans="1:12" x14ac:dyDescent="0.2">
      <c r="A30" s="54"/>
      <c r="B30" s="54"/>
      <c r="C30" s="55"/>
      <c r="D30" s="54"/>
      <c r="E30" s="54"/>
      <c r="F30" s="54"/>
      <c r="G30" s="54"/>
      <c r="H30" s="54"/>
      <c r="I30" s="54"/>
      <c r="J30" s="54"/>
      <c r="K30" s="54"/>
      <c r="L30" s="54"/>
    </row>
    <row r="31" spans="1:12" x14ac:dyDescent="0.2">
      <c r="A31" s="54"/>
      <c r="B31" s="54"/>
      <c r="C31" s="55"/>
      <c r="D31" s="54"/>
      <c r="E31" s="54"/>
      <c r="F31" s="54"/>
      <c r="G31" s="54"/>
      <c r="H31" s="54"/>
      <c r="I31" s="54"/>
      <c r="J31" s="54"/>
      <c r="K31" s="54"/>
      <c r="L31" s="54"/>
    </row>
    <row r="32" spans="1:12" x14ac:dyDescent="0.2">
      <c r="A32" s="54"/>
      <c r="B32" s="54"/>
      <c r="C32" s="55"/>
      <c r="D32" s="54"/>
      <c r="E32" s="54"/>
      <c r="F32" s="54"/>
      <c r="G32" s="54"/>
      <c r="H32" s="54"/>
      <c r="I32" s="54"/>
      <c r="J32" s="54"/>
      <c r="K32" s="54"/>
      <c r="L32" s="54"/>
    </row>
    <row r="33" spans="1:12" x14ac:dyDescent="0.2">
      <c r="A33" s="54"/>
      <c r="B33" s="54"/>
      <c r="C33" s="55"/>
      <c r="D33" s="54"/>
      <c r="E33" s="54"/>
      <c r="F33" s="54"/>
      <c r="G33" s="54"/>
      <c r="H33" s="54"/>
      <c r="I33" s="54"/>
      <c r="J33" s="54"/>
      <c r="K33" s="54"/>
      <c r="L33" s="54"/>
    </row>
    <row r="34" spans="1:12" x14ac:dyDescent="0.2">
      <c r="A34" s="54"/>
      <c r="B34" s="54"/>
      <c r="C34" s="55"/>
      <c r="D34" s="54"/>
      <c r="E34" s="54"/>
      <c r="F34" s="54"/>
      <c r="G34" s="54"/>
      <c r="H34" s="54"/>
      <c r="I34" s="54"/>
      <c r="J34" s="54"/>
      <c r="K34" s="54"/>
      <c r="L34" s="54"/>
    </row>
    <row r="35" spans="1:12" x14ac:dyDescent="0.2">
      <c r="A35" s="54"/>
      <c r="B35" s="54"/>
      <c r="C35" s="55"/>
      <c r="D35" s="54"/>
      <c r="E35" s="54"/>
      <c r="F35" s="54"/>
      <c r="G35" s="54"/>
      <c r="H35" s="54"/>
      <c r="I35" s="54"/>
      <c r="J35" s="54"/>
      <c r="K35" s="54"/>
      <c r="L35" s="54"/>
    </row>
    <row r="36" spans="1:12" x14ac:dyDescent="0.2">
      <c r="A36" s="54"/>
      <c r="B36" s="54"/>
      <c r="C36" s="55"/>
      <c r="D36" s="54"/>
      <c r="E36" s="54"/>
      <c r="F36" s="54"/>
      <c r="G36" s="54"/>
      <c r="H36" s="54"/>
      <c r="I36" s="54"/>
      <c r="J36" s="54"/>
      <c r="K36" s="54"/>
      <c r="L36" s="54"/>
    </row>
    <row r="37" spans="1:12" x14ac:dyDescent="0.2">
      <c r="A37" s="54"/>
      <c r="B37" s="54"/>
      <c r="C37" s="55"/>
      <c r="D37" s="54"/>
      <c r="E37" s="54"/>
      <c r="F37" s="54"/>
      <c r="G37" s="54"/>
      <c r="H37" s="54"/>
      <c r="I37" s="54"/>
      <c r="J37" s="54"/>
      <c r="K37" s="54"/>
      <c r="L37" s="54"/>
    </row>
    <row r="38" spans="1:12" x14ac:dyDescent="0.2">
      <c r="A38" s="54"/>
      <c r="B38" s="54"/>
      <c r="C38" s="55"/>
      <c r="D38" s="54"/>
      <c r="E38" s="54"/>
      <c r="F38" s="54"/>
      <c r="G38" s="54"/>
      <c r="H38" s="54"/>
      <c r="I38" s="54"/>
      <c r="J38" s="54"/>
      <c r="K38" s="54"/>
      <c r="L38" s="54"/>
    </row>
    <row r="39" spans="1:12" x14ac:dyDescent="0.2">
      <c r="A39" s="54"/>
      <c r="B39" s="54"/>
      <c r="C39" s="55"/>
      <c r="D39" s="5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4"/>
      <c r="B40" s="54"/>
      <c r="C40" s="55"/>
      <c r="D40" s="54"/>
      <c r="E40" s="54"/>
      <c r="F40" s="54"/>
      <c r="G40" s="54"/>
      <c r="H40" s="54"/>
      <c r="I40" s="54"/>
      <c r="J40" s="54"/>
      <c r="K40" s="54"/>
      <c r="L40" s="54"/>
    </row>
    <row r="41" spans="1:12" x14ac:dyDescent="0.2">
      <c r="A41" s="54"/>
      <c r="B41" s="54"/>
      <c r="C41" s="55"/>
      <c r="D41" s="54"/>
      <c r="E41" s="54"/>
      <c r="F41" s="54"/>
      <c r="G41" s="54"/>
      <c r="H41" s="54"/>
      <c r="I41" s="54"/>
      <c r="J41" s="54"/>
      <c r="K41" s="54"/>
      <c r="L41" s="54"/>
    </row>
    <row r="42" spans="1:12" x14ac:dyDescent="0.2">
      <c r="A42" s="54"/>
      <c r="B42" s="54"/>
      <c r="C42" s="55"/>
      <c r="D42" s="54"/>
      <c r="E42" s="54"/>
      <c r="F42" s="54"/>
      <c r="G42" s="54"/>
      <c r="H42" s="54"/>
      <c r="I42" s="54"/>
      <c r="J42" s="54"/>
      <c r="K42" s="54"/>
      <c r="L42" s="54"/>
    </row>
    <row r="43" spans="1:12" x14ac:dyDescent="0.2">
      <c r="A43" s="54"/>
      <c r="B43" s="54"/>
      <c r="C43" s="55"/>
      <c r="D43" s="54"/>
      <c r="E43" s="54"/>
      <c r="F43" s="54"/>
      <c r="G43" s="54"/>
      <c r="H43" s="54"/>
      <c r="I43" s="54"/>
      <c r="J43" s="54"/>
      <c r="K43" s="54"/>
      <c r="L43" s="54"/>
    </row>
  </sheetData>
  <sheetProtection password="CC0B" sheet="1" objects="1" scenarios="1"/>
  <mergeCells count="6">
    <mergeCell ref="A11:B11"/>
    <mergeCell ref="A2:C3"/>
    <mergeCell ref="D7:J7"/>
    <mergeCell ref="A8:C8"/>
    <mergeCell ref="A9:B9"/>
    <mergeCell ref="A10:B10"/>
  </mergeCells>
  <pageMargins left="0.75" right="0.75" top="1" bottom="1" header="0.5" footer="0.5"/>
  <pageSetup paperSize="9" scale="43" fitToHeight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view="pageBreakPreview" zoomScaleNormal="115" zoomScaleSheetLayoutView="100" workbookViewId="0">
      <selection activeCell="K4" sqref="K4"/>
    </sheetView>
  </sheetViews>
  <sheetFormatPr defaultRowHeight="12.75" x14ac:dyDescent="0.2"/>
  <cols>
    <col min="4" max="4" width="4.5703125" customWidth="1"/>
    <col min="5" max="5" width="5.140625" customWidth="1"/>
    <col min="6" max="6" width="11.5703125" customWidth="1"/>
    <col min="7" max="7" width="8.28515625" customWidth="1"/>
    <col min="11" max="11" width="10.85546875" customWidth="1"/>
    <col min="12" max="12" width="12.85546875" customWidth="1"/>
    <col min="13" max="13" width="5" style="2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3"/>
      <c r="G2" s="3"/>
      <c r="H2" s="3"/>
      <c r="I2" s="3"/>
      <c r="J2" s="3"/>
      <c r="K2" s="1"/>
      <c r="L2" s="1"/>
    </row>
    <row r="3" spans="1:12" x14ac:dyDescent="0.2">
      <c r="A3" s="1"/>
      <c r="B3" s="1"/>
      <c r="C3" s="1"/>
      <c r="D3" s="1"/>
      <c r="E3" s="1"/>
      <c r="F3" s="3"/>
      <c r="G3" s="3"/>
      <c r="H3" s="3"/>
      <c r="I3" s="3"/>
      <c r="J3" s="3"/>
      <c r="K3" s="1"/>
    </row>
    <row r="4" spans="1:12" x14ac:dyDescent="0.2">
      <c r="A4" s="1"/>
      <c r="B4" s="1"/>
      <c r="C4" s="1"/>
      <c r="D4" s="1"/>
      <c r="E4" s="1"/>
      <c r="F4" s="3"/>
      <c r="G4" s="3"/>
      <c r="H4" s="3"/>
      <c r="I4" s="3"/>
      <c r="J4" s="3"/>
      <c r="K4" s="1"/>
    </row>
    <row r="5" spans="1:12" x14ac:dyDescent="0.2">
      <c r="A5" s="1"/>
      <c r="B5" s="1"/>
      <c r="C5" s="1"/>
      <c r="D5" s="1"/>
      <c r="E5" s="1"/>
      <c r="F5" s="3"/>
      <c r="G5" s="3"/>
      <c r="H5" s="3"/>
      <c r="I5" s="3"/>
      <c r="J5" s="3"/>
      <c r="K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ht="15" x14ac:dyDescent="0.2">
      <c r="A7" s="822" t="s">
        <v>1815</v>
      </c>
      <c r="B7" s="823"/>
      <c r="C7" s="823"/>
      <c r="D7" s="823"/>
      <c r="E7" s="823"/>
      <c r="F7" s="823"/>
      <c r="G7" s="823"/>
      <c r="H7" s="823"/>
      <c r="I7" s="823"/>
      <c r="J7" s="823"/>
      <c r="K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x14ac:dyDescent="0.2">
      <c r="A9" s="824" t="s">
        <v>0</v>
      </c>
      <c r="B9" s="824"/>
      <c r="C9" s="824"/>
      <c r="D9" s="824"/>
      <c r="E9" s="824"/>
      <c r="F9" s="824"/>
      <c r="G9" s="824"/>
      <c r="H9" s="824"/>
      <c r="I9" s="824"/>
      <c r="J9" s="824"/>
      <c r="K9" s="1"/>
    </row>
    <row r="10" spans="1:12" x14ac:dyDescent="0.2">
      <c r="A10" s="824"/>
      <c r="B10" s="824"/>
      <c r="C10" s="824"/>
      <c r="D10" s="824"/>
      <c r="E10" s="824"/>
      <c r="F10" s="824"/>
      <c r="G10" s="824"/>
      <c r="H10" s="824"/>
      <c r="I10" s="824"/>
      <c r="J10" s="824"/>
      <c r="K10" s="1"/>
    </row>
    <row r="11" spans="1:12" x14ac:dyDescent="0.2">
      <c r="A11" s="824"/>
      <c r="B11" s="824"/>
      <c r="C11" s="824"/>
      <c r="D11" s="824"/>
      <c r="E11" s="824"/>
      <c r="F11" s="824"/>
      <c r="G11" s="824"/>
      <c r="H11" s="824"/>
      <c r="I11" s="824"/>
      <c r="J11" s="824"/>
      <c r="K11" s="1"/>
    </row>
    <row r="12" spans="1:12" x14ac:dyDescent="0.2">
      <c r="A12" s="824"/>
      <c r="B12" s="824"/>
      <c r="C12" s="824"/>
      <c r="D12" s="824"/>
      <c r="E12" s="824"/>
      <c r="F12" s="824"/>
      <c r="G12" s="824"/>
      <c r="H12" s="824"/>
      <c r="I12" s="824"/>
      <c r="J12" s="824"/>
      <c r="K12" s="1"/>
    </row>
    <row r="13" spans="1:12" x14ac:dyDescent="0.2">
      <c r="A13" s="824"/>
      <c r="B13" s="824"/>
      <c r="C13" s="824"/>
      <c r="D13" s="824"/>
      <c r="E13" s="824"/>
      <c r="F13" s="824"/>
      <c r="G13" s="824"/>
      <c r="H13" s="824"/>
      <c r="I13" s="824"/>
      <c r="J13" s="824"/>
      <c r="K13" s="1"/>
    </row>
    <row r="14" spans="1:12" x14ac:dyDescent="0.2">
      <c r="A14" s="824"/>
      <c r="B14" s="824"/>
      <c r="C14" s="824"/>
      <c r="D14" s="824"/>
      <c r="E14" s="824"/>
      <c r="F14" s="824"/>
      <c r="G14" s="824"/>
      <c r="H14" s="824"/>
      <c r="I14" s="824"/>
      <c r="J14" s="824"/>
      <c r="K14" s="1"/>
    </row>
    <row r="15" spans="1:12" x14ac:dyDescent="0.2">
      <c r="A15" s="824"/>
      <c r="B15" s="824"/>
      <c r="C15" s="824"/>
      <c r="D15" s="824"/>
      <c r="E15" s="824"/>
      <c r="F15" s="824"/>
      <c r="G15" s="824"/>
      <c r="H15" s="824"/>
      <c r="I15" s="824"/>
      <c r="J15" s="824"/>
      <c r="K15" s="1"/>
    </row>
    <row r="16" spans="1:12" ht="13.5" thickBot="1" x14ac:dyDescent="0.25">
      <c r="A16" s="2"/>
      <c r="B16" s="2"/>
      <c r="C16" s="2"/>
      <c r="D16" s="2"/>
      <c r="E16" s="2"/>
      <c r="F16" s="2"/>
      <c r="G16" s="2"/>
      <c r="H16" s="2"/>
      <c r="I16" s="2"/>
      <c r="J16" s="1"/>
      <c r="K16" s="1"/>
    </row>
    <row r="17" spans="1:11" ht="15.75" thickTop="1" x14ac:dyDescent="0.25">
      <c r="A17" s="2"/>
      <c r="B17" s="830" t="s">
        <v>1</v>
      </c>
      <c r="C17" s="831"/>
      <c r="D17" s="831"/>
      <c r="E17" s="831"/>
      <c r="F17" s="831"/>
      <c r="G17" s="831"/>
      <c r="H17" s="831"/>
      <c r="I17" s="832"/>
      <c r="J17" s="1"/>
      <c r="K17" s="1"/>
    </row>
    <row r="18" spans="1:11" x14ac:dyDescent="0.2">
      <c r="A18" s="2"/>
      <c r="B18" s="833" t="s">
        <v>2</v>
      </c>
      <c r="C18" s="834"/>
      <c r="D18" s="834"/>
      <c r="E18" s="834"/>
      <c r="F18" s="834"/>
      <c r="G18" s="834"/>
      <c r="H18" s="834"/>
      <c r="I18" s="835"/>
      <c r="J18" s="1"/>
      <c r="K18" s="1"/>
    </row>
    <row r="19" spans="1:11" x14ac:dyDescent="0.2">
      <c r="A19" s="2"/>
      <c r="B19" s="836" t="s">
        <v>3</v>
      </c>
      <c r="C19" s="837"/>
      <c r="D19" s="837"/>
      <c r="E19" s="837"/>
      <c r="F19" s="837"/>
      <c r="G19" s="837"/>
      <c r="H19" s="837"/>
      <c r="I19" s="838"/>
      <c r="J19" s="1"/>
      <c r="K19" s="1"/>
    </row>
    <row r="20" spans="1:11" x14ac:dyDescent="0.2">
      <c r="A20" s="2"/>
      <c r="B20" s="836" t="s">
        <v>4</v>
      </c>
      <c r="C20" s="837"/>
      <c r="D20" s="837"/>
      <c r="E20" s="837"/>
      <c r="F20" s="837"/>
      <c r="G20" s="837"/>
      <c r="H20" s="837"/>
      <c r="I20" s="838"/>
      <c r="J20" s="1"/>
      <c r="K20" s="1"/>
    </row>
    <row r="21" spans="1:11" x14ac:dyDescent="0.2">
      <c r="A21" s="2"/>
      <c r="B21" s="836" t="s">
        <v>5</v>
      </c>
      <c r="C21" s="837"/>
      <c r="D21" s="837"/>
      <c r="E21" s="837"/>
      <c r="F21" s="837"/>
      <c r="G21" s="837"/>
      <c r="H21" s="837"/>
      <c r="I21" s="838"/>
      <c r="J21" s="1"/>
      <c r="K21" s="1"/>
    </row>
    <row r="22" spans="1:11" x14ac:dyDescent="0.2">
      <c r="A22" s="2"/>
      <c r="B22" s="836" t="s">
        <v>6</v>
      </c>
      <c r="C22" s="837"/>
      <c r="D22" s="837"/>
      <c r="E22" s="837"/>
      <c r="F22" s="837"/>
      <c r="G22" s="837"/>
      <c r="H22" s="837"/>
      <c r="I22" s="838"/>
      <c r="J22" s="1"/>
      <c r="K22" s="1"/>
    </row>
    <row r="23" spans="1:11" x14ac:dyDescent="0.2">
      <c r="A23" s="2"/>
      <c r="B23" s="836" t="s">
        <v>7</v>
      </c>
      <c r="C23" s="837"/>
      <c r="D23" s="837"/>
      <c r="E23" s="837"/>
      <c r="F23" s="837"/>
      <c r="G23" s="837"/>
      <c r="H23" s="837"/>
      <c r="I23" s="838"/>
      <c r="J23" s="1"/>
      <c r="K23" s="1"/>
    </row>
    <row r="24" spans="1:11" x14ac:dyDescent="0.2">
      <c r="A24" s="2"/>
      <c r="B24" s="827" t="s">
        <v>8</v>
      </c>
      <c r="C24" s="828"/>
      <c r="D24" s="828"/>
      <c r="E24" s="828"/>
      <c r="F24" s="828"/>
      <c r="G24" s="828"/>
      <c r="H24" s="828"/>
      <c r="I24" s="829"/>
      <c r="J24" s="1"/>
      <c r="K24" s="1"/>
    </row>
    <row r="25" spans="1:11" x14ac:dyDescent="0.2">
      <c r="A25" s="2"/>
      <c r="B25" s="827" t="s">
        <v>9</v>
      </c>
      <c r="C25" s="828"/>
      <c r="D25" s="828"/>
      <c r="E25" s="828"/>
      <c r="F25" s="828"/>
      <c r="G25" s="828"/>
      <c r="H25" s="828"/>
      <c r="I25" s="829"/>
      <c r="J25" s="1"/>
      <c r="K25" s="1"/>
    </row>
    <row r="26" spans="1:11" x14ac:dyDescent="0.2">
      <c r="A26" s="2"/>
      <c r="B26" s="827" t="s">
        <v>10</v>
      </c>
      <c r="C26" s="828"/>
      <c r="D26" s="828"/>
      <c r="E26" s="828"/>
      <c r="F26" s="828"/>
      <c r="G26" s="828"/>
      <c r="H26" s="828"/>
      <c r="I26" s="829"/>
      <c r="J26" s="1"/>
      <c r="K26" s="1"/>
    </row>
    <row r="27" spans="1:11" x14ac:dyDescent="0.2">
      <c r="A27" s="2"/>
      <c r="B27" s="836" t="s">
        <v>11</v>
      </c>
      <c r="C27" s="837"/>
      <c r="D27" s="837"/>
      <c r="E27" s="837"/>
      <c r="F27" s="837"/>
      <c r="G27" s="837"/>
      <c r="H27" s="837"/>
      <c r="I27" s="838"/>
      <c r="J27" s="1"/>
      <c r="K27" s="1"/>
    </row>
    <row r="28" spans="1:11" x14ac:dyDescent="0.2">
      <c r="A28" s="2"/>
      <c r="B28" s="836" t="s">
        <v>12</v>
      </c>
      <c r="C28" s="837"/>
      <c r="D28" s="837"/>
      <c r="E28" s="837"/>
      <c r="F28" s="837"/>
      <c r="G28" s="837"/>
      <c r="H28" s="837"/>
      <c r="I28" s="838"/>
      <c r="J28" s="1"/>
      <c r="K28" s="1"/>
    </row>
    <row r="29" spans="1:11" x14ac:dyDescent="0.2">
      <c r="A29" s="2"/>
      <c r="B29" s="836" t="s">
        <v>13</v>
      </c>
      <c r="C29" s="837"/>
      <c r="D29" s="837"/>
      <c r="E29" s="837"/>
      <c r="F29" s="837"/>
      <c r="G29" s="837"/>
      <c r="H29" s="837"/>
      <c r="I29" s="838"/>
      <c r="J29" s="1"/>
      <c r="K29" s="1"/>
    </row>
    <row r="30" spans="1:11" x14ac:dyDescent="0.2">
      <c r="A30" s="2"/>
      <c r="B30" s="836" t="s">
        <v>14</v>
      </c>
      <c r="C30" s="837"/>
      <c r="D30" s="837"/>
      <c r="E30" s="837"/>
      <c r="F30" s="837"/>
      <c r="G30" s="837"/>
      <c r="H30" s="837"/>
      <c r="I30" s="838"/>
      <c r="J30" s="2"/>
      <c r="K30" s="2"/>
    </row>
    <row r="31" spans="1:11" x14ac:dyDescent="0.2">
      <c r="A31" s="2"/>
      <c r="B31" s="836" t="s">
        <v>15</v>
      </c>
      <c r="C31" s="837"/>
      <c r="D31" s="837"/>
      <c r="E31" s="837"/>
      <c r="F31" s="837"/>
      <c r="G31" s="837"/>
      <c r="H31" s="837"/>
      <c r="I31" s="838"/>
      <c r="J31" s="2"/>
      <c r="K31" s="2"/>
    </row>
    <row r="32" spans="1:11" x14ac:dyDescent="0.2">
      <c r="A32" s="2"/>
      <c r="B32" s="836" t="s">
        <v>16</v>
      </c>
      <c r="C32" s="837"/>
      <c r="D32" s="837"/>
      <c r="E32" s="837"/>
      <c r="F32" s="837"/>
      <c r="G32" s="837"/>
      <c r="H32" s="837"/>
      <c r="I32" s="838"/>
      <c r="J32" s="2"/>
      <c r="K32" s="2"/>
    </row>
    <row r="33" spans="1:12" x14ac:dyDescent="0.2">
      <c r="A33" s="2"/>
      <c r="B33" s="836" t="s">
        <v>17</v>
      </c>
      <c r="C33" s="837"/>
      <c r="D33" s="837"/>
      <c r="E33" s="837"/>
      <c r="F33" s="837"/>
      <c r="G33" s="837"/>
      <c r="H33" s="837"/>
      <c r="I33" s="838"/>
      <c r="J33" s="2"/>
      <c r="K33" s="2"/>
    </row>
    <row r="34" spans="1:12" x14ac:dyDescent="0.2">
      <c r="A34" s="2"/>
      <c r="B34" s="836" t="s">
        <v>18</v>
      </c>
      <c r="C34" s="837"/>
      <c r="D34" s="837"/>
      <c r="E34" s="837"/>
      <c r="F34" s="837"/>
      <c r="G34" s="837"/>
      <c r="H34" s="837"/>
      <c r="I34" s="838"/>
      <c r="J34" s="2"/>
      <c r="K34" s="2"/>
    </row>
    <row r="35" spans="1:12" x14ac:dyDescent="0.2">
      <c r="A35" s="2"/>
      <c r="B35" s="836" t="s">
        <v>1816</v>
      </c>
      <c r="C35" s="837"/>
      <c r="D35" s="837"/>
      <c r="E35" s="837"/>
      <c r="F35" s="837"/>
      <c r="G35" s="837"/>
      <c r="H35" s="837"/>
      <c r="I35" s="838"/>
      <c r="J35" s="2"/>
      <c r="K35" s="2"/>
    </row>
    <row r="36" spans="1:12" x14ac:dyDescent="0.2">
      <c r="A36" s="2"/>
      <c r="B36" s="836" t="s">
        <v>1817</v>
      </c>
      <c r="C36" s="837"/>
      <c r="D36" s="837"/>
      <c r="E36" s="837"/>
      <c r="F36" s="837"/>
      <c r="G36" s="837"/>
      <c r="H36" s="837"/>
      <c r="I36" s="838"/>
      <c r="J36" s="2"/>
      <c r="K36" s="2"/>
    </row>
    <row r="37" spans="1:12" x14ac:dyDescent="0.2">
      <c r="A37" s="2"/>
      <c r="B37" s="836"/>
      <c r="C37" s="837"/>
      <c r="D37" s="837"/>
      <c r="E37" s="837"/>
      <c r="F37" s="837"/>
      <c r="G37" s="837"/>
      <c r="H37" s="837"/>
      <c r="I37" s="838"/>
      <c r="J37" s="2"/>
      <c r="K37" s="2"/>
    </row>
    <row r="38" spans="1:12" x14ac:dyDescent="0.2">
      <c r="A38" s="2"/>
      <c r="B38" s="833" t="s">
        <v>19</v>
      </c>
      <c r="C38" s="834"/>
      <c r="D38" s="834"/>
      <c r="E38" s="834"/>
      <c r="F38" s="834"/>
      <c r="G38" s="834"/>
      <c r="H38" s="834"/>
      <c r="I38" s="835"/>
      <c r="J38" s="2"/>
      <c r="K38" s="2"/>
    </row>
    <row r="39" spans="1:12" x14ac:dyDescent="0.2">
      <c r="A39" s="2"/>
      <c r="B39" s="836" t="s">
        <v>1818</v>
      </c>
      <c r="C39" s="837"/>
      <c r="D39" s="837"/>
      <c r="E39" s="837"/>
      <c r="F39" s="837"/>
      <c r="G39" s="837"/>
      <c r="H39" s="837"/>
      <c r="I39" s="838"/>
      <c r="J39" s="2"/>
      <c r="K39" s="2"/>
    </row>
    <row r="40" spans="1:12" x14ac:dyDescent="0.2">
      <c r="A40" s="2"/>
      <c r="B40" s="836" t="s">
        <v>1819</v>
      </c>
      <c r="C40" s="837"/>
      <c r="D40" s="837"/>
      <c r="E40" s="837"/>
      <c r="F40" s="837"/>
      <c r="G40" s="837"/>
      <c r="H40" s="837"/>
      <c r="I40" s="838"/>
      <c r="J40" s="2"/>
      <c r="K40" s="2"/>
    </row>
    <row r="41" spans="1:12" x14ac:dyDescent="0.2">
      <c r="A41" s="1"/>
      <c r="B41" s="836" t="s">
        <v>1820</v>
      </c>
      <c r="C41" s="837"/>
      <c r="D41" s="837"/>
      <c r="E41" s="837"/>
      <c r="F41" s="837"/>
      <c r="G41" s="837"/>
      <c r="H41" s="837"/>
      <c r="I41" s="838"/>
      <c r="J41" s="1"/>
      <c r="K41" s="1"/>
    </row>
    <row r="42" spans="1:12" x14ac:dyDescent="0.2">
      <c r="A42" s="1"/>
      <c r="B42" s="836" t="s">
        <v>1447</v>
      </c>
      <c r="C42" s="837"/>
      <c r="D42" s="837"/>
      <c r="E42" s="837"/>
      <c r="F42" s="837"/>
      <c r="G42" s="837"/>
      <c r="H42" s="837"/>
      <c r="I42" s="838"/>
      <c r="J42" s="1"/>
      <c r="K42" s="1"/>
      <c r="L42" s="1"/>
    </row>
    <row r="43" spans="1:12" x14ac:dyDescent="0.2">
      <c r="A43" s="1"/>
      <c r="B43" s="836" t="s">
        <v>1821</v>
      </c>
      <c r="C43" s="837"/>
      <c r="D43" s="837"/>
      <c r="E43" s="837"/>
      <c r="F43" s="837"/>
      <c r="G43" s="837"/>
      <c r="H43" s="837"/>
      <c r="I43" s="838"/>
      <c r="J43" s="1"/>
      <c r="K43" s="1"/>
    </row>
    <row r="44" spans="1:12" s="2" customFormat="1" x14ac:dyDescent="0.2">
      <c r="B44" s="836" t="s">
        <v>1822</v>
      </c>
      <c r="C44" s="837"/>
      <c r="D44" s="837"/>
      <c r="E44" s="837"/>
      <c r="F44" s="837"/>
      <c r="G44" s="837"/>
      <c r="H44" s="837"/>
      <c r="I44" s="838"/>
    </row>
    <row r="45" spans="1:12" x14ac:dyDescent="0.2">
      <c r="A45" s="2"/>
      <c r="B45" s="836" t="s">
        <v>1823</v>
      </c>
      <c r="C45" s="837"/>
      <c r="D45" s="837"/>
      <c r="E45" s="837"/>
      <c r="F45" s="837"/>
      <c r="G45" s="837"/>
      <c r="H45" s="837"/>
      <c r="I45" s="838"/>
      <c r="J45" s="2"/>
      <c r="K45" s="2"/>
      <c r="L45" s="2"/>
    </row>
    <row r="46" spans="1:12" x14ac:dyDescent="0.2">
      <c r="A46" s="2"/>
      <c r="B46" s="836" t="s">
        <v>1824</v>
      </c>
      <c r="C46" s="837"/>
      <c r="D46" s="837"/>
      <c r="E46" s="837"/>
      <c r="F46" s="837"/>
      <c r="G46" s="837"/>
      <c r="H46" s="837"/>
      <c r="I46" s="838"/>
      <c r="J46" s="2"/>
      <c r="K46" s="2"/>
      <c r="L46" s="2"/>
    </row>
    <row r="47" spans="1:12" x14ac:dyDescent="0.2">
      <c r="A47" s="2"/>
      <c r="B47" s="836" t="s">
        <v>1825</v>
      </c>
      <c r="C47" s="837"/>
      <c r="D47" s="837"/>
      <c r="E47" s="837"/>
      <c r="F47" s="837"/>
      <c r="G47" s="837"/>
      <c r="H47" s="837"/>
      <c r="I47" s="838"/>
      <c r="J47" s="2"/>
      <c r="K47" s="2"/>
      <c r="L47" s="2"/>
    </row>
    <row r="48" spans="1:12" ht="12.75" customHeight="1" x14ac:dyDescent="0.2">
      <c r="A48" s="2"/>
      <c r="B48" s="836" t="s">
        <v>1826</v>
      </c>
      <c r="C48" s="837"/>
      <c r="D48" s="837"/>
      <c r="E48" s="837"/>
      <c r="F48" s="837"/>
      <c r="G48" s="837"/>
      <c r="H48" s="837"/>
      <c r="I48" s="838"/>
      <c r="L48" s="2"/>
    </row>
    <row r="49" spans="1:12" x14ac:dyDescent="0.2">
      <c r="A49" s="2"/>
      <c r="B49" s="836" t="s">
        <v>1454</v>
      </c>
      <c r="C49" s="837"/>
      <c r="D49" s="837"/>
      <c r="E49" s="837"/>
      <c r="F49" s="837"/>
      <c r="G49" s="837"/>
      <c r="H49" s="837"/>
      <c r="I49" s="838"/>
      <c r="J49" s="2"/>
      <c r="K49" s="2"/>
      <c r="L49" s="2"/>
    </row>
    <row r="50" spans="1:12" x14ac:dyDescent="0.2">
      <c r="A50" s="2"/>
      <c r="B50" s="839" t="s">
        <v>1455</v>
      </c>
      <c r="C50" s="840"/>
      <c r="D50" s="840"/>
      <c r="E50" s="840"/>
      <c r="F50" s="840"/>
      <c r="G50" s="840"/>
      <c r="H50" s="840"/>
      <c r="I50" s="841"/>
      <c r="J50" s="2"/>
      <c r="K50" s="2"/>
      <c r="L50" s="2"/>
    </row>
    <row r="51" spans="1:12" ht="26.25" customHeight="1" x14ac:dyDescent="0.2">
      <c r="A51" s="2"/>
      <c r="B51" s="839" t="s">
        <v>1456</v>
      </c>
      <c r="C51" s="840"/>
      <c r="D51" s="840"/>
      <c r="E51" s="840"/>
      <c r="F51" s="840"/>
      <c r="G51" s="840"/>
      <c r="H51" s="840"/>
      <c r="I51" s="841"/>
      <c r="J51" s="2"/>
      <c r="K51" s="2"/>
      <c r="L51" s="2"/>
    </row>
    <row r="52" spans="1:12" x14ac:dyDescent="0.2">
      <c r="A52" s="2"/>
      <c r="B52" s="839"/>
      <c r="C52" s="840"/>
      <c r="D52" s="840"/>
      <c r="E52" s="840"/>
      <c r="F52" s="840"/>
      <c r="G52" s="840"/>
      <c r="H52" s="840"/>
      <c r="I52" s="841"/>
      <c r="J52" s="2"/>
      <c r="K52" s="2"/>
    </row>
    <row r="53" spans="1:12" x14ac:dyDescent="0.2">
      <c r="A53" s="2"/>
      <c r="B53" s="839" t="s">
        <v>1457</v>
      </c>
      <c r="C53" s="840"/>
      <c r="D53" s="840"/>
      <c r="E53" s="840"/>
      <c r="F53" s="840"/>
      <c r="G53" s="840"/>
      <c r="H53" s="840"/>
      <c r="I53" s="841"/>
      <c r="J53" s="2"/>
      <c r="K53" s="2"/>
    </row>
    <row r="54" spans="1:12" x14ac:dyDescent="0.2">
      <c r="A54" s="2"/>
      <c r="B54" s="839"/>
      <c r="C54" s="840"/>
      <c r="D54" s="840"/>
      <c r="E54" s="840"/>
      <c r="F54" s="840"/>
      <c r="G54" s="840"/>
      <c r="H54" s="840"/>
      <c r="I54" s="841"/>
      <c r="J54" s="2"/>
      <c r="K54" s="2"/>
    </row>
    <row r="55" spans="1:12" x14ac:dyDescent="0.2">
      <c r="A55" s="2"/>
      <c r="B55" s="839" t="s">
        <v>1458</v>
      </c>
      <c r="C55" s="840"/>
      <c r="D55" s="840"/>
      <c r="E55" s="840"/>
      <c r="F55" s="840"/>
      <c r="G55" s="840"/>
      <c r="H55" s="840"/>
      <c r="I55" s="841"/>
      <c r="J55" s="2"/>
      <c r="K55" s="2"/>
    </row>
    <row r="56" spans="1:12" ht="13.5" thickBot="1" x14ac:dyDescent="0.25">
      <c r="A56" s="2"/>
      <c r="B56" s="842" t="s">
        <v>1827</v>
      </c>
      <c r="C56" s="843"/>
      <c r="D56" s="843"/>
      <c r="E56" s="843"/>
      <c r="F56" s="843"/>
      <c r="G56" s="843"/>
      <c r="H56" s="843"/>
      <c r="I56" s="844"/>
      <c r="J56" s="2"/>
      <c r="K56" s="2"/>
    </row>
    <row r="57" spans="1:12" ht="13.5" thickTop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2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2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2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2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2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</sheetData>
  <mergeCells count="42">
    <mergeCell ref="B52:I52"/>
    <mergeCell ref="B53:I53"/>
    <mergeCell ref="B54:I54"/>
    <mergeCell ref="B55:I55"/>
    <mergeCell ref="B56:I56"/>
    <mergeCell ref="B51:I51"/>
    <mergeCell ref="B41:I41"/>
    <mergeCell ref="B42:I42"/>
    <mergeCell ref="B43:I43"/>
    <mergeCell ref="B44:I44"/>
    <mergeCell ref="B45:I45"/>
    <mergeCell ref="B46:I46"/>
    <mergeCell ref="B47:I47"/>
    <mergeCell ref="B48:I48"/>
    <mergeCell ref="B49:I49"/>
    <mergeCell ref="B50:I50"/>
    <mergeCell ref="B40:I40"/>
    <mergeCell ref="B27:I27"/>
    <mergeCell ref="B28:I28"/>
    <mergeCell ref="B29:I29"/>
    <mergeCell ref="B30:I30"/>
    <mergeCell ref="B31:I31"/>
    <mergeCell ref="B32:I32"/>
    <mergeCell ref="B33:I33"/>
    <mergeCell ref="B34:I34"/>
    <mergeCell ref="B37:I37"/>
    <mergeCell ref="B38:I38"/>
    <mergeCell ref="B39:I39"/>
    <mergeCell ref="B35:I35"/>
    <mergeCell ref="B36:I36"/>
    <mergeCell ref="B26:I26"/>
    <mergeCell ref="A7:J7"/>
    <mergeCell ref="A9:J15"/>
    <mergeCell ref="B17:I17"/>
    <mergeCell ref="B18:I18"/>
    <mergeCell ref="B19:I19"/>
    <mergeCell ref="B20:I20"/>
    <mergeCell ref="B21:I21"/>
    <mergeCell ref="B22:I22"/>
    <mergeCell ref="B23:I23"/>
    <mergeCell ref="B24:I24"/>
    <mergeCell ref="B25:I25"/>
  </mergeCells>
  <hyperlinks>
    <hyperlink ref="B19" location="Воздухоочистители!A8" display="1. Воздухоочистители"/>
    <hyperlink ref="B20" location="Настенные!A8" display="2. Кондиционеры настенного типа"/>
    <hyperlink ref="B21" location="Универсальные!A8" display="3. Кондиционеры универсального типа"/>
    <hyperlink ref="B22" location="Напольные!A8" display="4. Кондиционеры напольного типа"/>
    <hyperlink ref="B23" location="Канальные!A8" display="5. Кондиционеры канального типа"/>
    <hyperlink ref="B24" location="Канальные!A8" display="5.1. Низконапорные"/>
    <hyperlink ref="B25" location="Канальные!A21" display="5.2. Средненапорные"/>
    <hyperlink ref="B26" location="Канальные!A151" display="5.3. Высоконапорные"/>
    <hyperlink ref="B27" location="Кассетные!A8" display="6. Кондиционеры кассетного типа"/>
    <hyperlink ref="B28" location="Подпотолочные!A8" display="7. Кондиционеры подпотолочного типа"/>
    <hyperlink ref="B29" location="Крышные!A8" display="8. Крышный кондиционер"/>
    <hyperlink ref="B30" location="Мультисистема!A8" display="9. Мультисистемы"/>
    <hyperlink ref="B31" location="'Системы с несколькими внутр бло'!A8" display="10. Сплит-системы с несколькими внутренними блоками"/>
    <hyperlink ref="B32" location="'Супер Мульти Плюс'!A8" display="13. Система &quot;Супер Мульти Плюс&quot;"/>
    <hyperlink ref="B33" location="Низкотемпер_блоки!A8" display="15. Наружные блоки, оборудованные низкотемпературным комплектом"/>
    <hyperlink ref="B34" location="'Справочная информация'!A8" display="16. Дополнительные системы управления (Split, Sky)"/>
    <hyperlink ref="B43" location="'RWEYQ-P'!A1" display="18. Наружный блок RWEYQ-P"/>
    <hyperlink ref="B44" location="'RTSYQ-P'!A8" display="20. Наружный блок RTSYQ-P"/>
    <hyperlink ref="B45" location="'REYQ-P'!A8" display="23. Наружный блок REYQ-P"/>
    <hyperlink ref="B46" location="'REYHQ-P'!A8" display="24. Наружный блок REYHQ-P"/>
    <hyperlink ref="B49" location="'Внутренние блоки VRV'!A8" display="26. Внутренние блоки системы VRV"/>
    <hyperlink ref="B50" location="'Вентиляционные установки'!A8" display="27. Вентиляционные установки"/>
    <hyperlink ref="B51" location="EKEXV_EKEXMCB!A8" display="28. Оборудование VRV для непосредственного охлаждения воздуха в центральных кондиционерах"/>
    <hyperlink ref="B53" location="Фанкойлы!A8" display="29. Фанкойлы"/>
    <hyperlink ref="B55" location="'Компр-конд блок'!A8" display="30. Компрессорно-конденсаторный блок"/>
    <hyperlink ref="B56" location="'Справочная информация'!A44" display="31.Дополнительные системы управления (VRV)"/>
    <hyperlink ref="B41" location="'VRV-Q'!A1" display="17. Модернизация систем VRV на R22"/>
    <hyperlink ref="B47" location="'REYAQ+HXHD'!A1" display="25. Наружные блоки с функцией ГВС REYAQ-P"/>
    <hyperlink ref="B34:I34" location="'Сист упр Split'!A8" display="13. Дополнительные системы управления (Split, Sky)"/>
    <hyperlink ref="B42" location="'mini VRV'!A8" display="19. Наружный блок миниVRV RXYSQ-P8"/>
    <hyperlink ref="B32:I32" location="'Супер Мульти Плюс'!A8" display="11. Система &quot;Супер Мульти Плюс&quot;"/>
    <hyperlink ref="B33:I33" location="Низкотемпер_блоки!A8" display="12. Наружные блоки, оборудованные низкотемпературным комплектом"/>
    <hyperlink ref="B39" location="'VRV-Q'!A1" display="17. Модернизация систем VRV на R22"/>
    <hyperlink ref="B40" location="'VRV-Q'!A1" display="17. Модернизация систем VRV на R22"/>
    <hyperlink ref="B39:I40" location="'RXYQ-T'!F6" display="14. Наружные блоки VRV IV RXYQ-T"/>
    <hyperlink ref="B40:I40" location="'RYYQ-T'!F6" display="17. Наружные блоки VRV IV RYYQ-T"/>
    <hyperlink ref="B41:I41" location="'VRV-Q'!A1" display="18. Модернизация систем VRV на R22"/>
    <hyperlink ref="B42:I42" location="'mini VRV'!A8" display="19. Наружный блок миниVRV RXYSQ-P8"/>
    <hyperlink ref="B44:I44" location="'RTSYQ-PA'!A1" display="21. Наружный блок RTSYQ-PA"/>
    <hyperlink ref="B45:I45" location="'REYQ-P'!A8" display="22. Наружный блок REYQ-P"/>
    <hyperlink ref="B46:I46" location="'REYHQ-P'!A8" display="23. Наружный блок REYHQ-P"/>
    <hyperlink ref="B47:I47" location="'REYAQ+HXHD'!A1" display="24. Наружные блоки с функцией ГВС REYAQ-P"/>
    <hyperlink ref="B48" location="'REYAQ+HXHD'!A1" display="25. Наружные блоки с функцией ГВС REYAQ-P"/>
    <hyperlink ref="B48:I48" location="'RXYCQ-A'!F6" display="25. Наружные блоки VRV Classic RXYCQ-A"/>
    <hyperlink ref="B49:I49" location="'Внутренние блоки VRV'!A8" display="26. Внутренние блоки системы VRV"/>
    <hyperlink ref="B50:I50" location="'Вентиляционные установки'!A8" display="27. Вентиляционные установки"/>
    <hyperlink ref="B51:I51" location="EKEXV_EKEXMCB!A8" display="28. Оборудование VRV для непосредственного охлаждения воздуха в центральных кондиционерах"/>
    <hyperlink ref="B53:I53" location="Фанкойлы!A8" display="29. Фанкойлы"/>
    <hyperlink ref="B55:I55" location="'Компр-конд блок'!A8" display="30. Компрессорно-конденсаторный блок"/>
    <hyperlink ref="B56:I56" location="'Дополнительное оборудование VRV'!A1" display="31.Дополнительное оборудование для систем VRV"/>
    <hyperlink ref="B25:I25" location="Канальные!A35" display="5.2. Средненапорные"/>
    <hyperlink ref="B26:I26" location="Канальные!A195" display="5.3. Высоконапорные"/>
    <hyperlink ref="B35" location="'LREQ-BY1'!E2" display="14. Конденсаторные блоки ZEAS"/>
    <hyperlink ref="B36" location="'LRYEQ-AY1'!E2" display="15. Conveni-pack"/>
    <hyperlink ref="B39:I39" location="'RXYQ-T'!F6" display="16. Наружные блоки VRV IV RXYQ-T"/>
    <hyperlink ref="B43:I43" location="'RWEYQ-T'!E2" display="20. Наружный блок RWEYQ-T"/>
  </hyperlinks>
  <pageMargins left="0.7" right="0.7" top="0.75" bottom="0.75" header="0.3" footer="0.3"/>
  <pageSetup paperSize="9" scale="3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BreakPreview" zoomScale="85" zoomScaleNormal="70" zoomScaleSheetLayoutView="85" workbookViewId="0">
      <pane xSplit="2" ySplit="4" topLeftCell="C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B24" sqref="B24"/>
    </sheetView>
  </sheetViews>
  <sheetFormatPr defaultRowHeight="12.75" x14ac:dyDescent="0.2"/>
  <cols>
    <col min="1" max="1" width="32.5703125" style="52" bestFit="1" customWidth="1"/>
    <col min="2" max="2" width="12.7109375" style="53" customWidth="1"/>
    <col min="3" max="7" width="15.140625" style="52" customWidth="1"/>
    <col min="8" max="10" width="16.140625" style="52" customWidth="1"/>
    <col min="11" max="16384" width="9.140625" style="52"/>
  </cols>
  <sheetData>
    <row r="1" spans="1:12" ht="13.5" thickBot="1" x14ac:dyDescent="0.25">
      <c r="A1" s="169"/>
      <c r="B1" s="162"/>
      <c r="C1" s="169"/>
      <c r="D1" s="169"/>
      <c r="E1" s="169"/>
      <c r="F1" s="169"/>
      <c r="G1" s="169"/>
      <c r="H1" s="169"/>
      <c r="I1" s="169"/>
      <c r="J1" s="169"/>
      <c r="K1" s="169"/>
    </row>
    <row r="2" spans="1:12" x14ac:dyDescent="0.2">
      <c r="A2" s="1163" t="s">
        <v>1212</v>
      </c>
      <c r="B2" s="1164"/>
      <c r="C2" s="1165"/>
      <c r="D2" s="513"/>
      <c r="E2" s="513"/>
      <c r="F2" s="513"/>
      <c r="G2" s="513"/>
      <c r="H2" s="513"/>
      <c r="I2" s="513"/>
      <c r="J2" s="513"/>
      <c r="K2" s="513"/>
    </row>
    <row r="3" spans="1:12" ht="19.5" customHeight="1" thickBot="1" x14ac:dyDescent="0.25">
      <c r="A3" s="1166"/>
      <c r="B3" s="1167"/>
      <c r="C3" s="1168"/>
      <c r="D3" s="513"/>
      <c r="E3" s="513"/>
      <c r="F3" s="513"/>
      <c r="G3" s="513"/>
      <c r="H3" s="513"/>
      <c r="I3" s="513"/>
      <c r="J3" s="513"/>
      <c r="K3" s="513"/>
    </row>
    <row r="4" spans="1:12" s="169" customFormat="1" ht="6.75" customHeight="1" x14ac:dyDescent="0.2">
      <c r="B4" s="162"/>
    </row>
    <row r="5" spans="1:12" x14ac:dyDescent="0.2">
      <c r="A5" s="54"/>
      <c r="B5" s="55"/>
      <c r="C5" s="54"/>
      <c r="D5" s="54"/>
      <c r="E5" s="54"/>
      <c r="F5" s="54"/>
      <c r="G5" s="54"/>
      <c r="H5" s="54"/>
      <c r="I5" s="54"/>
      <c r="J5" s="54"/>
      <c r="K5" s="54"/>
    </row>
    <row r="6" spans="1:12" x14ac:dyDescent="0.2">
      <c r="A6" s="54"/>
      <c r="B6" s="55"/>
      <c r="C6" s="54"/>
      <c r="D6" s="54"/>
      <c r="E6" s="54"/>
      <c r="F6" s="54"/>
      <c r="G6" s="54"/>
      <c r="H6" s="54"/>
      <c r="I6" s="54"/>
      <c r="J6" s="54"/>
      <c r="K6" s="54"/>
    </row>
    <row r="7" spans="1:12" ht="13.5" thickBot="1" x14ac:dyDescent="0.25">
      <c r="A7" s="54"/>
      <c r="B7" s="55"/>
      <c r="C7" s="438" t="s">
        <v>1139</v>
      </c>
      <c r="D7" s="54"/>
      <c r="E7" s="54"/>
      <c r="F7" s="54"/>
      <c r="G7" s="54"/>
      <c r="H7" s="54"/>
      <c r="I7" s="54"/>
      <c r="J7" s="54"/>
      <c r="K7" s="54"/>
    </row>
    <row r="8" spans="1:12" ht="13.5" thickBot="1" x14ac:dyDescent="0.25">
      <c r="A8" s="1180" t="s">
        <v>1018</v>
      </c>
      <c r="B8" s="1181"/>
      <c r="C8" s="557"/>
      <c r="D8" s="556" t="s">
        <v>1810</v>
      </c>
      <c r="E8" s="556" t="s">
        <v>1804</v>
      </c>
      <c r="F8" s="556" t="s">
        <v>1805</v>
      </c>
      <c r="G8" s="556" t="s">
        <v>1806</v>
      </c>
      <c r="H8" s="556" t="s">
        <v>1807</v>
      </c>
      <c r="I8" s="556" t="s">
        <v>1808</v>
      </c>
      <c r="J8" s="799" t="s">
        <v>1809</v>
      </c>
      <c r="K8" s="54"/>
    </row>
    <row r="9" spans="1:12" x14ac:dyDescent="0.2">
      <c r="A9" s="778" t="s">
        <v>1210</v>
      </c>
      <c r="B9" s="72" t="s">
        <v>1209</v>
      </c>
      <c r="C9" s="555"/>
      <c r="D9" s="554">
        <v>8</v>
      </c>
      <c r="E9" s="554">
        <v>10</v>
      </c>
      <c r="F9" s="554">
        <v>12</v>
      </c>
      <c r="G9" s="554">
        <v>14</v>
      </c>
      <c r="H9" s="554" t="s">
        <v>1208</v>
      </c>
      <c r="I9" s="554" t="s">
        <v>1207</v>
      </c>
      <c r="J9" s="553" t="s">
        <v>1207</v>
      </c>
      <c r="K9" s="54"/>
    </row>
    <row r="10" spans="1:12" x14ac:dyDescent="0.2">
      <c r="A10" s="165" t="s">
        <v>1017</v>
      </c>
      <c r="B10" s="66" t="s">
        <v>1014</v>
      </c>
      <c r="C10" s="552"/>
      <c r="D10" s="546">
        <v>22.4</v>
      </c>
      <c r="E10" s="546">
        <v>28</v>
      </c>
      <c r="F10" s="546">
        <v>33.5</v>
      </c>
      <c r="G10" s="546">
        <v>40</v>
      </c>
      <c r="H10" s="546">
        <v>45</v>
      </c>
      <c r="I10" s="546">
        <v>50.4</v>
      </c>
      <c r="J10" s="545">
        <v>50.4</v>
      </c>
      <c r="K10" s="54"/>
    </row>
    <row r="11" spans="1:12" x14ac:dyDescent="0.2">
      <c r="A11" s="165" t="s">
        <v>1206</v>
      </c>
      <c r="B11" s="66" t="s">
        <v>1014</v>
      </c>
      <c r="C11" s="552"/>
      <c r="D11" s="546">
        <v>25</v>
      </c>
      <c r="E11" s="546">
        <v>31.5</v>
      </c>
      <c r="F11" s="546">
        <v>37.5</v>
      </c>
      <c r="G11" s="546">
        <v>45</v>
      </c>
      <c r="H11" s="546">
        <v>50</v>
      </c>
      <c r="I11" s="546">
        <v>56.5</v>
      </c>
      <c r="J11" s="545">
        <v>56.5</v>
      </c>
      <c r="K11" s="54"/>
    </row>
    <row r="12" spans="1:12" ht="13.5" thickBot="1" x14ac:dyDescent="0.25">
      <c r="A12" s="781" t="s">
        <v>1011</v>
      </c>
      <c r="B12" s="77" t="s">
        <v>999</v>
      </c>
      <c r="C12" s="551"/>
      <c r="D12" s="779">
        <f>'Интерактивный прайс-лист'!$F$26*VLOOKUP(D8,last!$B$1:$C$2061,2,0)</f>
        <v>18884</v>
      </c>
      <c r="E12" s="544">
        <f>'Интерактивный прайс-лист'!$F$26*VLOOKUP(E8,last!$B$1:$C$2061,2,0)</f>
        <v>20081</v>
      </c>
      <c r="F12" s="544">
        <f>'Интерактивный прайс-лист'!$F$26*VLOOKUP(F8,last!$B$1:$C$2061,2,0)</f>
        <v>24113</v>
      </c>
      <c r="G12" s="544">
        <f>'Интерактивный прайс-лист'!$F$26*VLOOKUP(G8,last!$B$1:$C$2061,2,0)</f>
        <v>28130</v>
      </c>
      <c r="H12" s="544">
        <f>'Интерактивный прайс-лист'!$F$26*VLOOKUP(H8,last!$B$1:$C$2061,2,0)</f>
        <v>32146</v>
      </c>
      <c r="I12" s="544">
        <f>'Интерактивный прайс-лист'!$F$26*VLOOKUP(I8,last!$B$1:$C$2061,2,0)</f>
        <v>39212</v>
      </c>
      <c r="J12" s="805">
        <f>'Интерактивный прайс-лист'!$F$26*VLOOKUP(J8,last!$B$1:$C$2061,2,0)</f>
        <v>41176</v>
      </c>
      <c r="K12" s="54"/>
    </row>
    <row r="13" spans="1:12" x14ac:dyDescent="0.2">
      <c r="A13" s="54"/>
      <c r="B13" s="55"/>
      <c r="C13" s="54"/>
      <c r="D13" s="54"/>
      <c r="E13" s="54"/>
      <c r="F13" s="54"/>
      <c r="G13" s="54"/>
      <c r="H13" s="54"/>
      <c r="I13" s="54"/>
      <c r="J13" s="54"/>
      <c r="K13" s="54"/>
    </row>
    <row r="14" spans="1:12" x14ac:dyDescent="0.2">
      <c r="A14" s="54"/>
      <c r="B14" s="55"/>
      <c r="C14" s="54"/>
      <c r="D14" s="54"/>
      <c r="E14" s="54"/>
      <c r="F14" s="54"/>
      <c r="G14" s="54"/>
      <c r="H14" s="54"/>
      <c r="I14" s="54"/>
      <c r="J14" s="54"/>
      <c r="K14" s="54"/>
    </row>
    <row r="15" spans="1:12" x14ac:dyDescent="0.2">
      <c r="A15" s="54"/>
      <c r="B15" s="55"/>
      <c r="C15" s="54"/>
      <c r="D15" s="54"/>
      <c r="E15" s="54"/>
      <c r="F15" s="54"/>
      <c r="G15" s="54"/>
      <c r="H15" s="54"/>
      <c r="I15" s="54"/>
      <c r="J15" s="54"/>
      <c r="K15" s="54"/>
      <c r="L15" s="54"/>
    </row>
    <row r="16" spans="1:12" ht="13.5" thickBot="1" x14ac:dyDescent="0.25">
      <c r="A16" s="54"/>
      <c r="B16" s="55"/>
      <c r="C16" s="550" t="s">
        <v>1211</v>
      </c>
      <c r="D16" s="550"/>
      <c r="E16" s="550"/>
      <c r="F16" s="797"/>
      <c r="G16" s="797"/>
      <c r="H16" s="797"/>
      <c r="I16" s="797"/>
      <c r="J16" s="797"/>
      <c r="K16" s="54"/>
      <c r="L16" s="54"/>
    </row>
    <row r="17" spans="1:12" ht="13.5" thickBot="1" x14ac:dyDescent="0.25">
      <c r="A17" s="1180" t="s">
        <v>1018</v>
      </c>
      <c r="B17" s="1181"/>
      <c r="C17" s="503" t="s">
        <v>202</v>
      </c>
      <c r="D17" s="453" t="s">
        <v>201</v>
      </c>
      <c r="E17" s="453" t="s">
        <v>200</v>
      </c>
      <c r="F17" s="798"/>
      <c r="G17" s="798"/>
      <c r="H17" s="798"/>
      <c r="I17" s="798"/>
      <c r="J17" s="798"/>
      <c r="K17" s="54"/>
      <c r="L17" s="54"/>
    </row>
    <row r="18" spans="1:12" x14ac:dyDescent="0.2">
      <c r="A18" s="68" t="s">
        <v>1210</v>
      </c>
      <c r="B18" s="66" t="s">
        <v>1209</v>
      </c>
      <c r="C18" s="549">
        <v>5</v>
      </c>
      <c r="D18" s="225">
        <v>6.5</v>
      </c>
      <c r="E18" s="225">
        <v>7.5</v>
      </c>
      <c r="F18" s="798"/>
      <c r="G18" s="798"/>
      <c r="H18" s="798"/>
      <c r="I18" s="798"/>
      <c r="J18" s="798"/>
      <c r="K18" s="54"/>
      <c r="L18" s="54"/>
    </row>
    <row r="19" spans="1:12" x14ac:dyDescent="0.2">
      <c r="A19" s="68" t="s">
        <v>1017</v>
      </c>
      <c r="B19" s="66" t="s">
        <v>1014</v>
      </c>
      <c r="C19" s="120">
        <v>14</v>
      </c>
      <c r="D19" s="81">
        <v>18</v>
      </c>
      <c r="E19" s="81">
        <v>21.2</v>
      </c>
      <c r="F19" s="798"/>
      <c r="G19" s="798"/>
      <c r="H19" s="798"/>
      <c r="I19" s="798"/>
      <c r="J19" s="798"/>
      <c r="K19" s="54"/>
      <c r="L19" s="54"/>
    </row>
    <row r="20" spans="1:12" x14ac:dyDescent="0.2">
      <c r="A20" s="68" t="s">
        <v>1206</v>
      </c>
      <c r="B20" s="66" t="s">
        <v>1014</v>
      </c>
      <c r="C20" s="548"/>
      <c r="D20" s="547"/>
      <c r="E20" s="547"/>
      <c r="F20" s="798"/>
      <c r="G20" s="798"/>
      <c r="H20" s="798"/>
      <c r="I20" s="798"/>
      <c r="J20" s="798"/>
      <c r="K20" s="54"/>
      <c r="L20" s="54"/>
    </row>
    <row r="21" spans="1:12" ht="13.5" thickBot="1" x14ac:dyDescent="0.25">
      <c r="A21" s="62" t="s">
        <v>1011</v>
      </c>
      <c r="B21" s="77" t="s">
        <v>999</v>
      </c>
      <c r="C21" s="432">
        <f>'Интерактивный прайс-лист'!$F$26*VLOOKUP(C17,last!$B$1:$C$2061,2,0)</f>
        <v>16748</v>
      </c>
      <c r="D21" s="779">
        <f>'Интерактивный прайс-лист'!$F$26*VLOOKUP(D17,last!$B$1:$C$2061,2,0)</f>
        <v>23447</v>
      </c>
      <c r="E21" s="779">
        <f>'Интерактивный прайс-лист'!$F$26*VLOOKUP(E17,last!$B$1:$C$2061,2,0)</f>
        <v>27909</v>
      </c>
      <c r="F21" s="798"/>
      <c r="G21" s="798"/>
      <c r="H21" s="798"/>
      <c r="I21" s="798"/>
      <c r="J21" s="798"/>
      <c r="K21" s="54"/>
      <c r="L21" s="54"/>
    </row>
    <row r="22" spans="1:12" x14ac:dyDescent="0.2">
      <c r="F22" s="54"/>
      <c r="G22" s="54"/>
      <c r="H22" s="54"/>
      <c r="I22" s="54"/>
      <c r="J22" s="54"/>
      <c r="K22" s="54"/>
      <c r="L22" s="54"/>
    </row>
  </sheetData>
  <sheetProtection password="CC0B" sheet="1" objects="1" scenarios="1"/>
  <mergeCells count="3">
    <mergeCell ref="A2:C3"/>
    <mergeCell ref="A8:B8"/>
    <mergeCell ref="A17:B17"/>
  </mergeCells>
  <pageMargins left="0.17" right="0.2" top="1" bottom="1" header="0.5" footer="0.5"/>
  <pageSetup paperSize="9" scale="8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view="pageBreakPreview" zoomScale="85" zoomScaleNormal="75" zoomScaleSheetLayoutView="85" workbookViewId="0">
      <pane xSplit="3" ySplit="3" topLeftCell="D4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C11" sqref="C11"/>
    </sheetView>
  </sheetViews>
  <sheetFormatPr defaultRowHeight="12.75" x14ac:dyDescent="0.2"/>
  <cols>
    <col min="1" max="1" width="34.42578125" style="52" bestFit="1" customWidth="1"/>
    <col min="2" max="2" width="14.28515625" style="53" customWidth="1"/>
    <col min="3" max="5" width="15.42578125" style="52" bestFit="1" customWidth="1"/>
    <col min="6" max="8" width="13.7109375" style="52" customWidth="1"/>
    <col min="9" max="10" width="4" style="52" bestFit="1" customWidth="1"/>
    <col min="11" max="16384" width="9.140625" style="52"/>
  </cols>
  <sheetData>
    <row r="1" spans="1:6" ht="13.5" thickBot="1" x14ac:dyDescent="0.25">
      <c r="A1" s="169"/>
      <c r="B1" s="162"/>
      <c r="C1" s="169"/>
      <c r="D1" s="169"/>
      <c r="E1" s="169"/>
      <c r="F1" s="169"/>
    </row>
    <row r="2" spans="1:6" ht="17.25" customHeight="1" x14ac:dyDescent="0.2">
      <c r="A2" s="1163" t="s">
        <v>1213</v>
      </c>
      <c r="B2" s="1164"/>
      <c r="C2" s="1165"/>
      <c r="D2" s="513"/>
      <c r="E2" s="513"/>
      <c r="F2" s="513"/>
    </row>
    <row r="3" spans="1:6" ht="17.25" customHeight="1" thickBot="1" x14ac:dyDescent="0.25">
      <c r="A3" s="1166"/>
      <c r="B3" s="1167"/>
      <c r="C3" s="1168"/>
      <c r="D3" s="513"/>
      <c r="E3" s="513"/>
      <c r="F3" s="513"/>
    </row>
    <row r="4" spans="1:6" s="169" customFormat="1" ht="9" customHeight="1" x14ac:dyDescent="0.2">
      <c r="B4" s="162"/>
    </row>
    <row r="5" spans="1:6" x14ac:dyDescent="0.2">
      <c r="A5" s="54"/>
      <c r="B5" s="55"/>
      <c r="C5" s="54"/>
      <c r="D5" s="54"/>
      <c r="E5" s="54"/>
      <c r="F5" s="54"/>
    </row>
    <row r="6" spans="1:6" ht="13.5" thickBot="1" x14ac:dyDescent="0.25">
      <c r="A6" s="54"/>
      <c r="B6" s="55"/>
      <c r="C6" s="54"/>
      <c r="D6" s="54"/>
      <c r="E6" s="54"/>
      <c r="F6" s="54"/>
    </row>
    <row r="7" spans="1:6" ht="13.5" thickBot="1" x14ac:dyDescent="0.25">
      <c r="A7" s="1171" t="s">
        <v>1018</v>
      </c>
      <c r="B7" s="1182"/>
      <c r="C7" s="502" t="s">
        <v>132</v>
      </c>
      <c r="D7" s="453" t="s">
        <v>129</v>
      </c>
      <c r="E7" s="452" t="s">
        <v>126</v>
      </c>
      <c r="F7" s="54"/>
    </row>
    <row r="8" spans="1:6" x14ac:dyDescent="0.2">
      <c r="A8" s="324" t="s">
        <v>1017</v>
      </c>
      <c r="B8" s="185" t="s">
        <v>1014</v>
      </c>
      <c r="C8" s="145">
        <v>11.2</v>
      </c>
      <c r="D8" s="81">
        <v>14</v>
      </c>
      <c r="E8" s="80">
        <v>15.5</v>
      </c>
      <c r="F8" s="54"/>
    </row>
    <row r="9" spans="1:6" x14ac:dyDescent="0.2">
      <c r="A9" s="324" t="s">
        <v>1016</v>
      </c>
      <c r="B9" s="185" t="s">
        <v>1014</v>
      </c>
      <c r="C9" s="145">
        <v>12.5</v>
      </c>
      <c r="D9" s="81">
        <v>16</v>
      </c>
      <c r="E9" s="80">
        <v>18</v>
      </c>
      <c r="F9" s="54"/>
    </row>
    <row r="10" spans="1:6" ht="13.5" thickBot="1" x14ac:dyDescent="0.25">
      <c r="A10" s="62" t="s">
        <v>1011</v>
      </c>
      <c r="B10" s="98" t="s">
        <v>999</v>
      </c>
      <c r="C10" s="114">
        <f>'Интерактивный прайс-лист'!$F$26*VLOOKUP(C7,last!$B$1:$C$20064,2,0)</f>
        <v>6190</v>
      </c>
      <c r="D10" s="76">
        <f>'Интерактивный прайс-лист'!$F$26*VLOOKUP(D7,last!$B$1:$C$20064,2,0)</f>
        <v>6877</v>
      </c>
      <c r="E10" s="75">
        <f>'Интерактивный прайс-лист'!$F$26*VLOOKUP(E7,last!$B$1:$C$20064,2,0)</f>
        <v>7556</v>
      </c>
      <c r="F10" s="54"/>
    </row>
    <row r="11" spans="1:6" x14ac:dyDescent="0.2">
      <c r="A11" s="54"/>
      <c r="B11" s="55"/>
      <c r="C11" s="54"/>
      <c r="D11" s="54"/>
      <c r="E11" s="54"/>
      <c r="F11" s="54"/>
    </row>
    <row r="12" spans="1:6" s="54" customFormat="1" x14ac:dyDescent="0.2">
      <c r="B12" s="55"/>
    </row>
  </sheetData>
  <sheetProtection password="CC0B" sheet="1" objects="1" scenarios="1"/>
  <mergeCells count="2">
    <mergeCell ref="A7:B7"/>
    <mergeCell ref="A2:C3"/>
  </mergeCells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H27" sqref="H27"/>
    </sheetView>
  </sheetViews>
  <sheetFormatPr defaultRowHeight="12.75" x14ac:dyDescent="0.2"/>
  <cols>
    <col min="1" max="1" width="27.140625" style="52" customWidth="1"/>
    <col min="2" max="2" width="17.7109375" style="52" customWidth="1"/>
    <col min="3" max="3" width="13.85546875" style="53" bestFit="1" customWidth="1"/>
    <col min="4" max="4" width="12.28515625" style="52" bestFit="1" customWidth="1"/>
    <col min="5" max="5" width="13.42578125" style="52" bestFit="1" customWidth="1"/>
    <col min="6" max="12" width="11.7109375" style="52" customWidth="1"/>
    <col min="13" max="16384" width="9.140625" style="52"/>
  </cols>
  <sheetData>
    <row r="1" spans="1:13" ht="13.5" thickBot="1" x14ac:dyDescent="0.25">
      <c r="A1" s="169"/>
      <c r="B1" s="169"/>
      <c r="C1" s="162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18" customHeight="1" x14ac:dyDescent="0.2">
      <c r="A2" s="1163" t="s">
        <v>1216</v>
      </c>
      <c r="B2" s="1164"/>
      <c r="C2" s="1165"/>
      <c r="D2" s="513"/>
      <c r="E2" s="513"/>
      <c r="F2" s="513"/>
      <c r="G2" s="513"/>
      <c r="H2" s="513"/>
      <c r="I2" s="513"/>
      <c r="J2" s="513"/>
      <c r="K2" s="513"/>
      <c r="L2" s="513"/>
      <c r="M2" s="513"/>
    </row>
    <row r="3" spans="1:13" ht="18" customHeight="1" thickBot="1" x14ac:dyDescent="0.25">
      <c r="A3" s="1166"/>
      <c r="B3" s="1167"/>
      <c r="C3" s="1168"/>
      <c r="D3" s="513"/>
      <c r="E3" s="513"/>
      <c r="F3" s="513"/>
      <c r="G3" s="513"/>
      <c r="H3" s="513"/>
      <c r="I3" s="513"/>
      <c r="J3" s="513"/>
      <c r="K3" s="513"/>
      <c r="L3" s="513"/>
      <c r="M3" s="513"/>
    </row>
    <row r="4" spans="1:13" s="169" customFormat="1" ht="6.75" customHeight="1" x14ac:dyDescent="0.2">
      <c r="C4" s="162"/>
    </row>
    <row r="5" spans="1:13" x14ac:dyDescent="0.2">
      <c r="A5" s="54"/>
      <c r="B5" s="54"/>
      <c r="C5" s="55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x14ac:dyDescent="0.2">
      <c r="A6" s="54"/>
      <c r="B6" s="54"/>
      <c r="C6" s="55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3.5" thickBot="1" x14ac:dyDescent="0.25">
      <c r="A7" s="1183"/>
      <c r="B7" s="1183"/>
      <c r="C7" s="1183"/>
      <c r="D7" s="1184" t="s">
        <v>1215</v>
      </c>
      <c r="E7" s="1184"/>
      <c r="F7" s="1184"/>
      <c r="G7" s="1184"/>
      <c r="H7" s="1184"/>
      <c r="I7" s="1184"/>
      <c r="J7" s="1184"/>
      <c r="K7" s="1184"/>
      <c r="L7" s="1184"/>
      <c r="M7" s="54"/>
    </row>
    <row r="8" spans="1:13" ht="13.5" thickBot="1" x14ac:dyDescent="0.25">
      <c r="A8" s="1106" t="s">
        <v>1710</v>
      </c>
      <c r="B8" s="1107"/>
      <c r="C8" s="1185"/>
      <c r="D8" s="503">
        <v>8</v>
      </c>
      <c r="E8" s="453">
        <v>10</v>
      </c>
      <c r="F8" s="453">
        <v>16</v>
      </c>
      <c r="G8" s="453">
        <v>18</v>
      </c>
      <c r="H8" s="453">
        <v>20</v>
      </c>
      <c r="I8" s="453">
        <v>24</v>
      </c>
      <c r="J8" s="453">
        <v>26</v>
      </c>
      <c r="K8" s="453">
        <v>28</v>
      </c>
      <c r="L8" s="452">
        <v>30</v>
      </c>
      <c r="M8" s="54"/>
    </row>
    <row r="9" spans="1:13" x14ac:dyDescent="0.2">
      <c r="A9" s="566" t="s">
        <v>1214</v>
      </c>
      <c r="B9" s="565" t="s">
        <v>1711</v>
      </c>
      <c r="C9" s="85"/>
      <c r="D9" s="564">
        <v>1</v>
      </c>
      <c r="E9" s="563"/>
      <c r="F9" s="563">
        <v>2</v>
      </c>
      <c r="G9" s="563">
        <v>1</v>
      </c>
      <c r="H9" s="563"/>
      <c r="I9" s="563">
        <v>3</v>
      </c>
      <c r="J9" s="563">
        <v>2</v>
      </c>
      <c r="K9" s="563">
        <v>1</v>
      </c>
      <c r="L9" s="562"/>
      <c r="M9" s="54"/>
    </row>
    <row r="10" spans="1:13" x14ac:dyDescent="0.2">
      <c r="A10" s="370"/>
      <c r="B10" s="561" t="s">
        <v>1712</v>
      </c>
      <c r="C10" s="66"/>
      <c r="D10" s="560"/>
      <c r="E10" s="197">
        <v>1</v>
      </c>
      <c r="F10" s="559"/>
      <c r="G10" s="559">
        <v>1</v>
      </c>
      <c r="H10" s="559">
        <v>2</v>
      </c>
      <c r="I10" s="559"/>
      <c r="J10" s="559">
        <v>1</v>
      </c>
      <c r="K10" s="559">
        <v>2</v>
      </c>
      <c r="L10" s="558">
        <v>3</v>
      </c>
      <c r="M10" s="54"/>
    </row>
    <row r="11" spans="1:13" x14ac:dyDescent="0.2">
      <c r="A11" s="865" t="s">
        <v>1203</v>
      </c>
      <c r="B11" s="867"/>
      <c r="C11" s="66" t="s">
        <v>1014</v>
      </c>
      <c r="D11" s="120">
        <v>22.4</v>
      </c>
      <c r="E11" s="81">
        <v>26.7</v>
      </c>
      <c r="F11" s="81">
        <v>44.8</v>
      </c>
      <c r="G11" s="81">
        <v>49.1</v>
      </c>
      <c r="H11" s="81">
        <v>53.4</v>
      </c>
      <c r="I11" s="81">
        <v>67.2</v>
      </c>
      <c r="J11" s="81">
        <v>71.5</v>
      </c>
      <c r="K11" s="81">
        <v>75.8</v>
      </c>
      <c r="L11" s="80">
        <v>80.099999999999994</v>
      </c>
      <c r="M11" s="54"/>
    </row>
    <row r="12" spans="1:13" x14ac:dyDescent="0.2">
      <c r="A12" s="865" t="s">
        <v>1202</v>
      </c>
      <c r="B12" s="867"/>
      <c r="C12" s="66" t="s">
        <v>1014</v>
      </c>
      <c r="D12" s="120">
        <v>25</v>
      </c>
      <c r="E12" s="81">
        <v>31.5</v>
      </c>
      <c r="F12" s="81">
        <v>50</v>
      </c>
      <c r="G12" s="81">
        <v>56.5</v>
      </c>
      <c r="H12" s="81">
        <v>63</v>
      </c>
      <c r="I12" s="81">
        <v>75</v>
      </c>
      <c r="J12" s="81">
        <v>81.5</v>
      </c>
      <c r="K12" s="81">
        <v>88</v>
      </c>
      <c r="L12" s="80">
        <v>94.5</v>
      </c>
      <c r="M12" s="54"/>
    </row>
    <row r="13" spans="1:13" ht="13.5" thickBot="1" x14ac:dyDescent="0.25">
      <c r="A13" s="997" t="s">
        <v>1011</v>
      </c>
      <c r="B13" s="999"/>
      <c r="C13" s="77" t="s">
        <v>999</v>
      </c>
      <c r="D13" s="115">
        <f>'Интерактивный прайс-лист'!$F$26*VLOOKUP($B$9,last!$B$1:$C$2057,2,0)</f>
        <v>19392</v>
      </c>
      <c r="E13" s="76">
        <f>'Интерактивный прайс-лист'!$F$26*VLOOKUP($B$10,last!$B$1:$C$2057,2,0)</f>
        <v>20408</v>
      </c>
      <c r="F13" s="76">
        <f>'Интерактивный прайс-лист'!$F$26*2*VLOOKUP($B$9,last!$B$1:$C$2057,2,0)</f>
        <v>38784</v>
      </c>
      <c r="G13" s="76">
        <f>'Интерактивный прайс-лист'!$F$26*(VLOOKUP($B$9,last!$B$1:$C$2057,2,0)+VLOOKUP($B$10,last!$B$1:$C$2057,2,0))</f>
        <v>39800</v>
      </c>
      <c r="H13" s="76">
        <f>'Интерактивный прайс-лист'!$F$26*2*VLOOKUP($B$10,last!$B$1:$C$2057,2,0)</f>
        <v>40816</v>
      </c>
      <c r="I13" s="76">
        <f>'Интерактивный прайс-лист'!$F$26*3*VLOOKUP($B$9,last!$B$1:$C$2057,2,0)</f>
        <v>58176</v>
      </c>
      <c r="J13" s="76">
        <f>'Интерактивный прайс-лист'!$F$26*(2*VLOOKUP($B$9,last!$B$1:$C$2057,2,0)+VLOOKUP($B$10,last!$B$1:$C$2057,2,0))</f>
        <v>59192</v>
      </c>
      <c r="K13" s="76">
        <f>'Интерактивный прайс-лист'!$F$26*(VLOOKUP($B$9,last!$B$1:$C$2057,2,0)+2*VLOOKUP($B$10,last!$B$1:$C$2057,2,0))</f>
        <v>60208</v>
      </c>
      <c r="L13" s="75">
        <f>'Интерактивный прайс-лист'!$F$26*3*VLOOKUP($B$10,last!$B$1:$C$2057,2,0)</f>
        <v>61224</v>
      </c>
      <c r="M13" s="54"/>
    </row>
    <row r="14" spans="1:13" x14ac:dyDescent="0.2">
      <c r="A14" s="54"/>
      <c r="B14" s="54"/>
      <c r="C14" s="55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5" spans="1:13" x14ac:dyDescent="0.2">
      <c r="A15" s="54"/>
      <c r="B15" s="54"/>
      <c r="C15" s="55"/>
      <c r="D15" s="54"/>
      <c r="E15" s="54"/>
      <c r="F15" s="2"/>
      <c r="G15" s="2"/>
      <c r="H15" s="2"/>
      <c r="I15" s="2"/>
      <c r="J15" s="2"/>
      <c r="K15" s="2"/>
      <c r="L15" s="2"/>
      <c r="M15" s="2"/>
    </row>
    <row r="16" spans="1:13" x14ac:dyDescent="0.2">
      <c r="F16"/>
      <c r="G16"/>
      <c r="H16"/>
      <c r="I16"/>
      <c r="J16"/>
      <c r="K16"/>
      <c r="L16"/>
      <c r="M16"/>
    </row>
    <row r="17" spans="6:13" x14ac:dyDescent="0.2">
      <c r="F17"/>
      <c r="G17"/>
      <c r="H17"/>
      <c r="I17"/>
      <c r="J17"/>
      <c r="K17"/>
      <c r="L17"/>
      <c r="M17"/>
    </row>
  </sheetData>
  <sheetProtection password="CC0B" sheet="1" objects="1" scenarios="1"/>
  <mergeCells count="7">
    <mergeCell ref="A13:B13"/>
    <mergeCell ref="A2:C3"/>
    <mergeCell ref="A7:C7"/>
    <mergeCell ref="D7:L7"/>
    <mergeCell ref="A11:B11"/>
    <mergeCell ref="A8:C8"/>
    <mergeCell ref="A12:B12"/>
  </mergeCells>
  <pageMargins left="0.75" right="0.75" top="1" bottom="1" header="0.5" footer="0.5"/>
  <pageSetup paperSize="9" scale="75" fitToHeight="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E29" sqref="E29"/>
    </sheetView>
  </sheetViews>
  <sheetFormatPr defaultRowHeight="12.75" x14ac:dyDescent="0.2"/>
  <cols>
    <col min="1" max="1" width="23.28515625" style="327" customWidth="1"/>
    <col min="2" max="2" width="12" style="327" customWidth="1"/>
    <col min="3" max="3" width="14.5703125" style="327" bestFit="1" customWidth="1"/>
    <col min="4" max="7" width="18" style="327" customWidth="1"/>
    <col min="8" max="16384" width="9.140625" style="327"/>
  </cols>
  <sheetData>
    <row r="1" spans="1:7" ht="13.5" thickBot="1" x14ac:dyDescent="0.25">
      <c r="A1" s="352"/>
      <c r="B1" s="352"/>
      <c r="C1" s="352"/>
      <c r="D1" s="352"/>
      <c r="E1" s="352"/>
      <c r="F1" s="352"/>
      <c r="G1" s="352"/>
    </row>
    <row r="2" spans="1:7" ht="23.25" customHeight="1" x14ac:dyDescent="0.2">
      <c r="A2" s="1163" t="s">
        <v>1223</v>
      </c>
      <c r="B2" s="1164"/>
      <c r="C2" s="1165"/>
      <c r="D2" s="586"/>
      <c r="E2" s="586"/>
      <c r="F2" s="586"/>
      <c r="G2" s="586"/>
    </row>
    <row r="3" spans="1:7" ht="23.25" customHeight="1" thickBot="1" x14ac:dyDescent="0.25">
      <c r="A3" s="1166"/>
      <c r="B3" s="1167"/>
      <c r="C3" s="1168"/>
      <c r="D3" s="586"/>
      <c r="E3" s="586"/>
      <c r="F3" s="586"/>
      <c r="G3" s="586"/>
    </row>
    <row r="4" spans="1:7" s="352" customFormat="1" ht="6.75" customHeight="1" x14ac:dyDescent="0.2"/>
    <row r="5" spans="1:7" s="585" customFormat="1" x14ac:dyDescent="0.2">
      <c r="A5" s="330"/>
      <c r="B5" s="330"/>
      <c r="C5" s="330"/>
      <c r="D5" s="330"/>
      <c r="E5" s="330"/>
      <c r="F5" s="330"/>
      <c r="G5" s="330"/>
    </row>
    <row r="6" spans="1:7" ht="13.5" thickBot="1" x14ac:dyDescent="0.25">
      <c r="A6" s="1190"/>
      <c r="B6" s="1190"/>
      <c r="C6" s="1191"/>
      <c r="D6" s="1169" t="s">
        <v>1139</v>
      </c>
      <c r="E6" s="1170"/>
      <c r="F6" s="1170"/>
      <c r="G6" s="1170"/>
    </row>
    <row r="7" spans="1:7" ht="13.5" thickBot="1" x14ac:dyDescent="0.25">
      <c r="A7" s="1194" t="s">
        <v>1011</v>
      </c>
      <c r="B7" s="1195"/>
      <c r="C7" s="1196"/>
      <c r="D7" s="430" t="s">
        <v>1222</v>
      </c>
      <c r="E7" s="541" t="s">
        <v>1221</v>
      </c>
      <c r="F7" s="541" t="s">
        <v>1220</v>
      </c>
      <c r="G7" s="540" t="s">
        <v>1219</v>
      </c>
    </row>
    <row r="8" spans="1:7" x14ac:dyDescent="0.2">
      <c r="A8" s="1197" t="s">
        <v>1214</v>
      </c>
      <c r="B8" s="1199" t="s">
        <v>1218</v>
      </c>
      <c r="C8" s="1200"/>
      <c r="D8" s="584" t="s">
        <v>178</v>
      </c>
      <c r="E8" s="206" t="s">
        <v>176</v>
      </c>
      <c r="F8" s="206" t="s">
        <v>175</v>
      </c>
      <c r="G8" s="583" t="s">
        <v>174</v>
      </c>
    </row>
    <row r="9" spans="1:7" x14ac:dyDescent="0.2">
      <c r="A9" s="1197"/>
      <c r="B9" s="1199"/>
      <c r="C9" s="1200"/>
      <c r="D9" s="582"/>
      <c r="E9" s="581"/>
      <c r="F9" s="581"/>
      <c r="G9" s="580" t="s">
        <v>177</v>
      </c>
    </row>
    <row r="10" spans="1:7" ht="13.5" thickBot="1" x14ac:dyDescent="0.25">
      <c r="A10" s="1198"/>
      <c r="B10" s="1201" t="s">
        <v>1217</v>
      </c>
      <c r="C10" s="1202"/>
      <c r="D10" s="579" t="s">
        <v>938</v>
      </c>
      <c r="E10" s="578" t="s">
        <v>938</v>
      </c>
      <c r="F10" s="578" t="s">
        <v>938</v>
      </c>
      <c r="G10" s="577" t="s">
        <v>938</v>
      </c>
    </row>
    <row r="11" spans="1:7" x14ac:dyDescent="0.2">
      <c r="A11" s="1186" t="s">
        <v>1011</v>
      </c>
      <c r="B11" s="1187"/>
      <c r="C11" s="576" t="s">
        <v>999</v>
      </c>
      <c r="D11" s="575">
        <f>'Интерактивный прайс-лист'!$F$26*VLOOKUP(D8,last!$B$1:$C$3057,2,0)</f>
        <v>19462</v>
      </c>
      <c r="E11" s="574">
        <f>'Интерактивный прайс-лист'!$F$26*VLOOKUP(E8,last!$B$1:$C$3057,2,0)</f>
        <v>27244</v>
      </c>
      <c r="F11" s="574">
        <f>'Интерактивный прайс-лист'!$F$26*VLOOKUP(F8,last!$B$1:$C$3057,2,0)</f>
        <v>31121</v>
      </c>
      <c r="G11" s="573">
        <f>'Интерактивный прайс-лист'!$F$26*VLOOKUP(G8,last!$B$1:$C$3057,2,0)+'Интерактивный прайс-лист'!$F$26*VLOOKUP(G9,last!$B$1:$C$3057,2,0)</f>
        <v>41638</v>
      </c>
    </row>
    <row r="12" spans="1:7" x14ac:dyDescent="0.2">
      <c r="A12" s="1188" t="s">
        <v>1217</v>
      </c>
      <c r="B12" s="1189"/>
      <c r="C12" s="572" t="s">
        <v>999</v>
      </c>
      <c r="D12" s="571">
        <f>'Интерактивный прайс-лист'!$F$26*VLOOKUP($D$10,last!$B$1:$C$1698,2,0)</f>
        <v>14093</v>
      </c>
      <c r="E12" s="570">
        <f>'Интерактивный прайс-лист'!$F$26*VLOOKUP($D$10,last!$B$1:$C$1698,2,0)</f>
        <v>14093</v>
      </c>
      <c r="F12" s="570">
        <f>'Интерактивный прайс-лист'!$F$26*VLOOKUP($D$10,last!$B$1:$C$1698,2,0)</f>
        <v>14093</v>
      </c>
      <c r="G12" s="569">
        <f>'Интерактивный прайс-лист'!$F$26*VLOOKUP($D$10,last!$B$1:$C$1698,2,0)</f>
        <v>14093</v>
      </c>
    </row>
    <row r="13" spans="1:7" ht="13.5" thickBot="1" x14ac:dyDescent="0.25">
      <c r="A13" s="1192" t="s">
        <v>1028</v>
      </c>
      <c r="B13" s="1193"/>
      <c r="C13" s="568" t="s">
        <v>999</v>
      </c>
      <c r="D13" s="567">
        <f>D11+D12</f>
        <v>33555</v>
      </c>
      <c r="E13" s="260">
        <f>E11+E12</f>
        <v>41337</v>
      </c>
      <c r="F13" s="260">
        <f>F11+F12</f>
        <v>45214</v>
      </c>
      <c r="G13" s="259">
        <f>G11+G12</f>
        <v>55731</v>
      </c>
    </row>
    <row r="14" spans="1:7" s="330" customFormat="1" x14ac:dyDescent="0.2"/>
  </sheetData>
  <sheetProtection password="CC0B" sheet="1" objects="1" scenarios="1"/>
  <mergeCells count="10">
    <mergeCell ref="A13:B13"/>
    <mergeCell ref="A7:C7"/>
    <mergeCell ref="A8:A10"/>
    <mergeCell ref="B8:C9"/>
    <mergeCell ref="B10:C10"/>
    <mergeCell ref="A2:C3"/>
    <mergeCell ref="A11:B11"/>
    <mergeCell ref="A12:B12"/>
    <mergeCell ref="A6:C6"/>
    <mergeCell ref="D6:G6"/>
  </mergeCells>
  <pageMargins left="0.75" right="0.75" top="1" bottom="1" header="0.5" footer="0.5"/>
  <pageSetup paperSize="9" fitToHeight="1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I11" sqref="I11"/>
    </sheetView>
  </sheetViews>
  <sheetFormatPr defaultRowHeight="12.75" x14ac:dyDescent="0.2"/>
  <cols>
    <col min="1" max="1" width="27.7109375" style="52" customWidth="1"/>
    <col min="2" max="2" width="13.140625" style="52" customWidth="1"/>
    <col min="3" max="3" width="13.85546875" style="53" bestFit="1" customWidth="1"/>
    <col min="4" max="12" width="13.140625" style="52" customWidth="1"/>
    <col min="13" max="13" width="13.140625" style="53" customWidth="1"/>
    <col min="14" max="14" width="4.28515625" style="53" customWidth="1"/>
    <col min="15" max="24" width="8.5703125" style="53" bestFit="1" customWidth="1"/>
    <col min="25" max="16384" width="9.140625" style="52"/>
  </cols>
  <sheetData>
    <row r="1" spans="1:13" ht="13.5" thickBot="1" x14ac:dyDescent="0.25">
      <c r="A1" s="170"/>
      <c r="B1" s="170"/>
      <c r="C1" s="170"/>
      <c r="D1" s="169"/>
      <c r="E1" s="169"/>
      <c r="F1" s="169"/>
      <c r="G1" s="169"/>
      <c r="H1" s="169"/>
      <c r="I1" s="169"/>
    </row>
    <row r="2" spans="1:13" ht="24" customHeight="1" x14ac:dyDescent="0.2">
      <c r="A2" s="1163" t="s">
        <v>1246</v>
      </c>
      <c r="B2" s="1164"/>
      <c r="C2" s="1165"/>
      <c r="D2" s="513"/>
      <c r="E2" s="513"/>
      <c r="F2" s="513"/>
      <c r="G2" s="513"/>
      <c r="H2" s="513"/>
      <c r="I2" s="513"/>
    </row>
    <row r="3" spans="1:13" ht="27" customHeight="1" thickBot="1" x14ac:dyDescent="0.25">
      <c r="A3" s="1166"/>
      <c r="B3" s="1167"/>
      <c r="C3" s="1168"/>
      <c r="D3" s="513"/>
      <c r="E3" s="513"/>
      <c r="F3" s="513"/>
      <c r="G3" s="513"/>
      <c r="H3" s="513"/>
      <c r="I3" s="513"/>
    </row>
    <row r="4" spans="1:13" s="170" customFormat="1" ht="6" customHeight="1" x14ac:dyDescent="0.2"/>
    <row r="5" spans="1:13" s="95" customFormat="1" x14ac:dyDescent="0.2">
      <c r="A5" s="96"/>
      <c r="B5" s="96"/>
      <c r="C5" s="96"/>
      <c r="D5" s="96"/>
      <c r="E5" s="96"/>
      <c r="F5" s="96"/>
      <c r="G5" s="96"/>
      <c r="H5" s="96"/>
      <c r="I5" s="96"/>
    </row>
    <row r="6" spans="1:13" s="95" customFormat="1" x14ac:dyDescent="0.2">
      <c r="A6" s="96"/>
      <c r="B6" s="96"/>
      <c r="C6" s="96"/>
      <c r="D6" s="96"/>
      <c r="E6" s="96"/>
      <c r="F6" s="96"/>
      <c r="G6" s="96"/>
      <c r="H6" s="96"/>
      <c r="I6" s="96"/>
    </row>
    <row r="7" spans="1:13" ht="13.5" thickBot="1" x14ac:dyDescent="0.25">
      <c r="A7" s="96"/>
      <c r="B7" s="96"/>
      <c r="C7" s="96"/>
      <c r="D7" s="1169" t="s">
        <v>1211</v>
      </c>
      <c r="E7" s="1170"/>
      <c r="F7" s="1170"/>
      <c r="G7" s="1170"/>
      <c r="H7" s="1170"/>
      <c r="I7" s="438"/>
      <c r="J7" s="437"/>
      <c r="K7" s="437"/>
      <c r="L7" s="437"/>
      <c r="M7" s="437"/>
    </row>
    <row r="8" spans="1:13" ht="13.5" thickBot="1" x14ac:dyDescent="0.25">
      <c r="A8" s="1171" t="s">
        <v>1244</v>
      </c>
      <c r="B8" s="1172"/>
      <c r="C8" s="1173"/>
      <c r="D8" s="503" t="s">
        <v>214</v>
      </c>
      <c r="E8" s="453" t="s">
        <v>218</v>
      </c>
      <c r="F8" s="453" t="s">
        <v>217</v>
      </c>
      <c r="G8" s="453" t="s">
        <v>216</v>
      </c>
      <c r="H8" s="452" t="s">
        <v>215</v>
      </c>
      <c r="I8" s="54"/>
      <c r="M8" s="52"/>
    </row>
    <row r="9" spans="1:13" x14ac:dyDescent="0.2">
      <c r="A9" s="889" t="s">
        <v>1203</v>
      </c>
      <c r="B9" s="893"/>
      <c r="C9" s="85" t="s">
        <v>1014</v>
      </c>
      <c r="D9" s="123">
        <v>22.4</v>
      </c>
      <c r="E9" s="84">
        <v>28</v>
      </c>
      <c r="F9" s="84">
        <v>33.5</v>
      </c>
      <c r="G9" s="84">
        <v>40</v>
      </c>
      <c r="H9" s="83">
        <v>45</v>
      </c>
      <c r="I9" s="54"/>
      <c r="M9" s="52"/>
    </row>
    <row r="10" spans="1:13" x14ac:dyDescent="0.2">
      <c r="A10" s="865" t="s">
        <v>1202</v>
      </c>
      <c r="B10" s="867"/>
      <c r="C10" s="66" t="s">
        <v>1014</v>
      </c>
      <c r="D10" s="120">
        <v>25</v>
      </c>
      <c r="E10" s="81">
        <v>31.5</v>
      </c>
      <c r="F10" s="81">
        <v>37.5</v>
      </c>
      <c r="G10" s="81">
        <v>45</v>
      </c>
      <c r="H10" s="80">
        <v>50</v>
      </c>
      <c r="I10" s="54"/>
      <c r="M10" s="52"/>
    </row>
    <row r="11" spans="1:13" ht="13.5" thickBot="1" x14ac:dyDescent="0.25">
      <c r="A11" s="348" t="s">
        <v>1244</v>
      </c>
      <c r="B11" s="100"/>
      <c r="C11" s="77" t="s">
        <v>999</v>
      </c>
      <c r="D11" s="115">
        <f>'Интерактивный прайс-лист'!$F$26*VLOOKUP(D8,last!$B$1:$C$13057,2,0)</f>
        <v>20450</v>
      </c>
      <c r="E11" s="76">
        <f>'Интерактивный прайс-лист'!$F$26*VLOOKUP(E8,last!$B$1:$C$13057,2,0)</f>
        <v>21265</v>
      </c>
      <c r="F11" s="76">
        <f>'Интерактивный прайс-лист'!$F$26*VLOOKUP(F8,last!$B$1:$C$13057,2,0)</f>
        <v>25505</v>
      </c>
      <c r="G11" s="76">
        <f>'Интерактивный прайс-лист'!$F$26*VLOOKUP(G8,last!$B$1:$C$13057,2,0)</f>
        <v>29755</v>
      </c>
      <c r="H11" s="75">
        <f>'Интерактивный прайс-лист'!$F$26*VLOOKUP(H8,last!$B$1:$C$13057,2,0)</f>
        <v>34015</v>
      </c>
      <c r="I11" s="54"/>
      <c r="M11" s="52"/>
    </row>
    <row r="12" spans="1:13" ht="13.5" thickBot="1" x14ac:dyDescent="0.25">
      <c r="A12" s="54"/>
      <c r="B12" s="54"/>
      <c r="C12" s="55"/>
      <c r="D12" s="54"/>
      <c r="E12" s="54"/>
      <c r="F12" s="54"/>
      <c r="G12" s="54"/>
      <c r="H12" s="54"/>
      <c r="I12" s="54"/>
    </row>
    <row r="13" spans="1:13" ht="13.5" thickBot="1" x14ac:dyDescent="0.25">
      <c r="A13" s="1171" t="s">
        <v>1244</v>
      </c>
      <c r="B13" s="1172"/>
      <c r="C13" s="1173"/>
      <c r="D13" s="503" t="s">
        <v>223</v>
      </c>
      <c r="E13" s="453" t="s">
        <v>227</v>
      </c>
      <c r="F13" s="453" t="s">
        <v>226</v>
      </c>
      <c r="G13" s="453" t="s">
        <v>225</v>
      </c>
      <c r="H13" s="452" t="s">
        <v>224</v>
      </c>
      <c r="I13" s="54"/>
    </row>
    <row r="14" spans="1:13" x14ac:dyDescent="0.2">
      <c r="A14" s="889" t="s">
        <v>1203</v>
      </c>
      <c r="B14" s="893"/>
      <c r="C14" s="85" t="s">
        <v>1014</v>
      </c>
      <c r="D14" s="123" t="s">
        <v>1245</v>
      </c>
      <c r="E14" s="84" t="s">
        <v>1245</v>
      </c>
      <c r="F14" s="84" t="s">
        <v>1245</v>
      </c>
      <c r="G14" s="84" t="s">
        <v>1245</v>
      </c>
      <c r="H14" s="83" t="s">
        <v>1245</v>
      </c>
      <c r="I14" s="54"/>
    </row>
    <row r="15" spans="1:13" x14ac:dyDescent="0.2">
      <c r="A15" s="865" t="s">
        <v>1202</v>
      </c>
      <c r="B15" s="867"/>
      <c r="C15" s="66" t="s">
        <v>1014</v>
      </c>
      <c r="D15" s="120" t="s">
        <v>1245</v>
      </c>
      <c r="E15" s="81" t="s">
        <v>1245</v>
      </c>
      <c r="F15" s="81" t="s">
        <v>1245</v>
      </c>
      <c r="G15" s="81" t="s">
        <v>1245</v>
      </c>
      <c r="H15" s="80" t="s">
        <v>1245</v>
      </c>
      <c r="I15" s="54"/>
    </row>
    <row r="16" spans="1:13" ht="13.5" thickBot="1" x14ac:dyDescent="0.25">
      <c r="A16" s="348" t="s">
        <v>1244</v>
      </c>
      <c r="B16" s="100"/>
      <c r="C16" s="77" t="s">
        <v>999</v>
      </c>
      <c r="D16" s="115">
        <f>'Интерактивный прайс-лист'!$F$26*VLOOKUP(D13,last!$B$1:$C$13057,2,0)</f>
        <v>20450</v>
      </c>
      <c r="E16" s="76">
        <f>'Интерактивный прайс-лист'!$F$26*VLOOKUP(E13,last!$B$1:$C$13057,2,0)</f>
        <v>21265</v>
      </c>
      <c r="F16" s="76">
        <f>'Интерактивный прайс-лист'!$F$26*VLOOKUP(F13,last!$B$1:$C$13057,2,0)</f>
        <v>25505</v>
      </c>
      <c r="G16" s="76">
        <f>'Интерактивный прайс-лист'!$F$26*VLOOKUP(G13,last!$B$1:$C$13057,2,0)</f>
        <v>29755</v>
      </c>
      <c r="H16" s="75">
        <f>'Интерактивный прайс-лист'!$F$26*VLOOKUP(H13,last!$B$1:$C$13057,2,0)</f>
        <v>34015</v>
      </c>
      <c r="I16" s="54"/>
    </row>
    <row r="17" spans="1:24" x14ac:dyDescent="0.2">
      <c r="A17" s="54"/>
      <c r="B17" s="54"/>
      <c r="C17" s="54"/>
      <c r="D17" s="54"/>
      <c r="E17" s="54"/>
      <c r="F17" s="54"/>
      <c r="G17" s="54"/>
      <c r="H17" s="54"/>
      <c r="I17" s="54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</row>
    <row r="18" spans="1:24" ht="13.5" thickBot="1" x14ac:dyDescent="0.25">
      <c r="A18" s="54"/>
      <c r="B18" s="54"/>
      <c r="C18" s="54"/>
      <c r="D18" s="54"/>
      <c r="E18" s="54"/>
      <c r="F18" s="54"/>
      <c r="G18" s="54"/>
      <c r="H18" s="54"/>
      <c r="I18" s="54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ht="12.75" customHeight="1" x14ac:dyDescent="0.2">
      <c r="A19" s="1205" t="s">
        <v>1227</v>
      </c>
      <c r="B19" s="1207" t="s">
        <v>1226</v>
      </c>
      <c r="C19" s="1104"/>
      <c r="D19" s="1104" t="s">
        <v>1129</v>
      </c>
      <c r="E19" s="1105"/>
      <c r="F19" s="54"/>
      <c r="G19" s="54"/>
      <c r="H19" s="54"/>
      <c r="I19" s="54"/>
    </row>
    <row r="20" spans="1:24" ht="13.5" thickBot="1" x14ac:dyDescent="0.25">
      <c r="A20" s="1206"/>
      <c r="B20" s="125" t="s">
        <v>1225</v>
      </c>
      <c r="C20" s="102" t="s">
        <v>1224</v>
      </c>
      <c r="D20" s="598" t="s">
        <v>1128</v>
      </c>
      <c r="E20" s="101" t="s">
        <v>1127</v>
      </c>
      <c r="F20" s="54"/>
      <c r="G20" s="54"/>
      <c r="H20" s="54"/>
      <c r="I20" s="54"/>
    </row>
    <row r="21" spans="1:24" x14ac:dyDescent="0.2">
      <c r="A21" s="590" t="s">
        <v>214</v>
      </c>
      <c r="B21" s="123">
        <v>22.4</v>
      </c>
      <c r="C21" s="597">
        <v>25</v>
      </c>
      <c r="D21" s="374">
        <f>'Интерактивный прайс-лист'!$F$26*VLOOKUP(A21,last!$B$1:$C$3057,2,0)</f>
        <v>20450</v>
      </c>
      <c r="E21" s="596"/>
      <c r="F21" s="54"/>
      <c r="G21" s="54"/>
      <c r="H21" s="54"/>
      <c r="I21" s="54"/>
    </row>
    <row r="22" spans="1:24" x14ac:dyDescent="0.2">
      <c r="A22" s="589" t="s">
        <v>218</v>
      </c>
      <c r="B22" s="120">
        <v>28</v>
      </c>
      <c r="C22" s="81">
        <v>31.5</v>
      </c>
      <c r="D22" s="79">
        <f>'Интерактивный прайс-лист'!$F$26*VLOOKUP(A22,last!$B$1:$C$3057,2,0)</f>
        <v>21265</v>
      </c>
      <c r="E22" s="595"/>
      <c r="F22" s="54"/>
      <c r="G22" s="54"/>
      <c r="H22" s="54"/>
      <c r="I22" s="54"/>
    </row>
    <row r="23" spans="1:24" x14ac:dyDescent="0.2">
      <c r="A23" s="589" t="s">
        <v>217</v>
      </c>
      <c r="B23" s="120">
        <v>33.5</v>
      </c>
      <c r="C23" s="81">
        <v>37.5</v>
      </c>
      <c r="D23" s="79">
        <f>'Интерактивный прайс-лист'!$F$26*VLOOKUP(A23,last!$B$1:$C$3057,2,0)</f>
        <v>25505</v>
      </c>
      <c r="E23" s="595"/>
      <c r="F23" s="54"/>
      <c r="G23" s="54"/>
      <c r="H23" s="54"/>
      <c r="I23" s="54"/>
    </row>
    <row r="24" spans="1:24" x14ac:dyDescent="0.2">
      <c r="A24" s="589" t="s">
        <v>216</v>
      </c>
      <c r="B24" s="120">
        <v>40</v>
      </c>
      <c r="C24" s="81">
        <v>45</v>
      </c>
      <c r="D24" s="79">
        <f>'Интерактивный прайс-лист'!$F$26*VLOOKUP(A24,last!$B$1:$C$3057,2,0)</f>
        <v>29755</v>
      </c>
      <c r="E24" s="595"/>
      <c r="F24" s="54"/>
      <c r="G24" s="54"/>
      <c r="H24" s="54"/>
      <c r="I24" s="54"/>
    </row>
    <row r="25" spans="1:24" x14ac:dyDescent="0.2">
      <c r="A25" s="589" t="s">
        <v>215</v>
      </c>
      <c r="B25" s="120">
        <v>45</v>
      </c>
      <c r="C25" s="81">
        <v>50</v>
      </c>
      <c r="D25" s="79">
        <f>'Интерактивный прайс-лист'!$F$26*VLOOKUP(A25,last!$B$1:$C$3057,2,0)</f>
        <v>34015</v>
      </c>
      <c r="E25" s="595"/>
      <c r="F25" s="54"/>
      <c r="G25" s="54"/>
      <c r="H25" s="54"/>
      <c r="I25" s="54"/>
    </row>
    <row r="26" spans="1:24" x14ac:dyDescent="0.2">
      <c r="A26" s="589" t="s">
        <v>1243</v>
      </c>
      <c r="B26" s="1204">
        <v>50.4</v>
      </c>
      <c r="C26" s="1208">
        <v>56.5</v>
      </c>
      <c r="D26" s="1203"/>
      <c r="E26" s="926">
        <f>'Интерактивный прайс-лист'!$F$26*VLOOKUP(A27,last!$B$1:$C$1698,2,0)+'Интерактивный прайс-лист'!$F$26*VLOOKUP(A28,last!$B$1:$C$1698,2,0)</f>
        <v>41715</v>
      </c>
      <c r="F26" s="54"/>
      <c r="G26" s="54"/>
      <c r="H26" s="54"/>
      <c r="I26" s="54"/>
    </row>
    <row r="27" spans="1:24" x14ac:dyDescent="0.2">
      <c r="A27" s="588" t="s">
        <v>223</v>
      </c>
      <c r="B27" s="1204"/>
      <c r="C27" s="1208"/>
      <c r="D27" s="1203"/>
      <c r="E27" s="1209"/>
      <c r="F27" s="54"/>
      <c r="G27" s="54"/>
      <c r="H27" s="54"/>
      <c r="I27" s="54"/>
    </row>
    <row r="28" spans="1:24" x14ac:dyDescent="0.2">
      <c r="A28" s="588" t="s">
        <v>227</v>
      </c>
      <c r="B28" s="1204"/>
      <c r="C28" s="1208"/>
      <c r="D28" s="1203"/>
      <c r="E28" s="1210"/>
      <c r="F28" s="54"/>
      <c r="G28" s="54"/>
      <c r="H28" s="54"/>
      <c r="I28" s="54"/>
    </row>
    <row r="29" spans="1:24" x14ac:dyDescent="0.2">
      <c r="A29" s="589" t="s">
        <v>1242</v>
      </c>
      <c r="B29" s="1204">
        <v>55.9</v>
      </c>
      <c r="C29" s="1208">
        <v>62.5</v>
      </c>
      <c r="D29" s="1203"/>
      <c r="E29" s="926">
        <f>'Интерактивный прайс-лист'!$F$26*VLOOKUP(A30,last!$B$1:$C$1698,2,0)+'Интерактивный прайс-лист'!$F$26*VLOOKUP(A31,last!$B$1:$C$1698,2,0)</f>
        <v>45955</v>
      </c>
      <c r="F29" s="54"/>
      <c r="G29" s="54"/>
      <c r="H29" s="54"/>
      <c r="I29" s="54"/>
    </row>
    <row r="30" spans="1:24" x14ac:dyDescent="0.2">
      <c r="A30" s="588" t="s">
        <v>223</v>
      </c>
      <c r="B30" s="1204"/>
      <c r="C30" s="1208"/>
      <c r="D30" s="1203"/>
      <c r="E30" s="1209"/>
      <c r="F30" s="54"/>
      <c r="G30" s="54"/>
      <c r="H30" s="54"/>
      <c r="I30" s="54"/>
    </row>
    <row r="31" spans="1:24" x14ac:dyDescent="0.2">
      <c r="A31" s="588" t="s">
        <v>226</v>
      </c>
      <c r="B31" s="1204"/>
      <c r="C31" s="1208"/>
      <c r="D31" s="1203"/>
      <c r="E31" s="1210"/>
      <c r="F31" s="54"/>
      <c r="G31" s="54"/>
      <c r="H31" s="54"/>
      <c r="I31" s="54"/>
    </row>
    <row r="32" spans="1:24" x14ac:dyDescent="0.2">
      <c r="A32" s="589" t="s">
        <v>1241</v>
      </c>
      <c r="B32" s="1204">
        <v>61.5</v>
      </c>
      <c r="C32" s="1208">
        <v>69</v>
      </c>
      <c r="D32" s="1203"/>
      <c r="E32" s="926">
        <f>'Интерактивный прайс-лист'!$F$26*VLOOKUP(A33,last!$B$1:$C$1698,2,0)+'Интерактивный прайс-лист'!$F$26*VLOOKUP(A34,last!$B$1:$C$1698,2,0)</f>
        <v>46770</v>
      </c>
      <c r="F32" s="54"/>
      <c r="G32" s="54"/>
      <c r="H32" s="54"/>
      <c r="I32" s="54"/>
    </row>
    <row r="33" spans="1:9" x14ac:dyDescent="0.2">
      <c r="A33" s="588" t="s">
        <v>227</v>
      </c>
      <c r="B33" s="1204"/>
      <c r="C33" s="1208"/>
      <c r="D33" s="1203"/>
      <c r="E33" s="1209"/>
      <c r="F33" s="54"/>
      <c r="G33" s="54"/>
      <c r="H33" s="54"/>
      <c r="I33" s="54"/>
    </row>
    <row r="34" spans="1:9" x14ac:dyDescent="0.2">
      <c r="A34" s="588" t="s">
        <v>226</v>
      </c>
      <c r="B34" s="1204"/>
      <c r="C34" s="1208"/>
      <c r="D34" s="1203"/>
      <c r="E34" s="1210"/>
      <c r="F34" s="54"/>
      <c r="G34" s="54"/>
      <c r="H34" s="54"/>
      <c r="I34" s="54"/>
    </row>
    <row r="35" spans="1:9" x14ac:dyDescent="0.2">
      <c r="A35" s="589" t="s">
        <v>1240</v>
      </c>
      <c r="B35" s="1204">
        <v>67</v>
      </c>
      <c r="C35" s="1208">
        <v>75</v>
      </c>
      <c r="D35" s="1203"/>
      <c r="E35" s="926">
        <f>'Интерактивный прайс-лист'!$F$26*VLOOKUP(A36,last!$B$1:$C$1698,2,0)+'Интерактивный прайс-лист'!$F$26*VLOOKUP(A37,last!$B$1:$C$1698,2,0)</f>
        <v>51010</v>
      </c>
      <c r="F35" s="54"/>
      <c r="G35" s="54"/>
      <c r="H35" s="54"/>
      <c r="I35" s="54"/>
    </row>
    <row r="36" spans="1:9" x14ac:dyDescent="0.2">
      <c r="A36" s="588" t="s">
        <v>226</v>
      </c>
      <c r="B36" s="1204"/>
      <c r="C36" s="1208"/>
      <c r="D36" s="1203"/>
      <c r="E36" s="1209"/>
      <c r="F36" s="54"/>
      <c r="G36" s="54"/>
      <c r="H36" s="54"/>
      <c r="I36" s="54"/>
    </row>
    <row r="37" spans="1:9" x14ac:dyDescent="0.2">
      <c r="A37" s="588" t="s">
        <v>226</v>
      </c>
      <c r="B37" s="1204"/>
      <c r="C37" s="1208"/>
      <c r="D37" s="1203"/>
      <c r="E37" s="1210"/>
      <c r="F37" s="54"/>
      <c r="G37" s="54"/>
      <c r="H37" s="54"/>
      <c r="I37" s="54"/>
    </row>
    <row r="38" spans="1:9" x14ac:dyDescent="0.2">
      <c r="A38" s="589" t="s">
        <v>1239</v>
      </c>
      <c r="B38" s="1204">
        <v>73</v>
      </c>
      <c r="C38" s="1208">
        <v>81.5</v>
      </c>
      <c r="D38" s="1203"/>
      <c r="E38" s="926">
        <f>'Интерактивный прайс-лист'!$F$26*VLOOKUP(A39,last!$B$1:$C$1698,2,0)+'Интерактивный прайс-лист'!$F$26*VLOOKUP(A40,last!$B$1:$C$1698,2,0)</f>
        <v>55280</v>
      </c>
      <c r="F38" s="54"/>
      <c r="G38" s="54"/>
      <c r="H38" s="54"/>
      <c r="I38" s="54"/>
    </row>
    <row r="39" spans="1:9" x14ac:dyDescent="0.2">
      <c r="A39" s="588" t="s">
        <v>227</v>
      </c>
      <c r="B39" s="1204"/>
      <c r="C39" s="1208"/>
      <c r="D39" s="1203"/>
      <c r="E39" s="1209"/>
      <c r="F39" s="54"/>
      <c r="G39" s="54"/>
      <c r="H39" s="54"/>
      <c r="I39" s="54"/>
    </row>
    <row r="40" spans="1:9" x14ac:dyDescent="0.2">
      <c r="A40" s="588" t="s">
        <v>224</v>
      </c>
      <c r="B40" s="1204"/>
      <c r="C40" s="1208"/>
      <c r="D40" s="1203"/>
      <c r="E40" s="1210"/>
      <c r="F40" s="54"/>
      <c r="G40" s="54"/>
      <c r="H40" s="54"/>
      <c r="I40" s="54"/>
    </row>
    <row r="41" spans="1:9" x14ac:dyDescent="0.2">
      <c r="A41" s="589" t="s">
        <v>1238</v>
      </c>
      <c r="B41" s="1204">
        <v>78.5</v>
      </c>
      <c r="C41" s="1208">
        <v>87.5</v>
      </c>
      <c r="D41" s="1203"/>
      <c r="E41" s="926">
        <f>'Интерактивный прайс-лист'!$F$26*VLOOKUP(A42,last!$B$1:$C$1698,2,0)+'Интерактивный прайс-лист'!$F$26*VLOOKUP(A43,last!$B$1:$C$1698,2,0)</f>
        <v>59520</v>
      </c>
      <c r="F41" s="54"/>
      <c r="G41" s="54"/>
      <c r="H41" s="54"/>
      <c r="I41" s="54"/>
    </row>
    <row r="42" spans="1:9" x14ac:dyDescent="0.2">
      <c r="A42" s="588" t="s">
        <v>226</v>
      </c>
      <c r="B42" s="1204"/>
      <c r="C42" s="1208"/>
      <c r="D42" s="1203"/>
      <c r="E42" s="1209"/>
      <c r="F42" s="54"/>
      <c r="G42" s="54"/>
      <c r="H42" s="54"/>
      <c r="I42" s="54"/>
    </row>
    <row r="43" spans="1:9" x14ac:dyDescent="0.2">
      <c r="A43" s="588" t="s">
        <v>224</v>
      </c>
      <c r="B43" s="1204"/>
      <c r="C43" s="1208"/>
      <c r="D43" s="1203"/>
      <c r="E43" s="1210"/>
      <c r="F43" s="54"/>
      <c r="G43" s="54"/>
      <c r="H43" s="54"/>
      <c r="I43" s="54"/>
    </row>
    <row r="44" spans="1:9" x14ac:dyDescent="0.2">
      <c r="A44" s="589" t="s">
        <v>1237</v>
      </c>
      <c r="B44" s="1204">
        <v>85</v>
      </c>
      <c r="C44" s="1208">
        <v>95</v>
      </c>
      <c r="D44" s="1203"/>
      <c r="E44" s="926">
        <f>'Интерактивный прайс-лист'!$F$26*VLOOKUP(A45,last!$B$1:$C$1698,2,0)+'Интерактивный прайс-лист'!$F$26*VLOOKUP(A46,last!$B$1:$C$1698,2,0)</f>
        <v>63770</v>
      </c>
      <c r="F44" s="54"/>
      <c r="G44" s="54"/>
      <c r="H44" s="54"/>
      <c r="I44" s="54"/>
    </row>
    <row r="45" spans="1:9" x14ac:dyDescent="0.2">
      <c r="A45" s="588" t="s">
        <v>225</v>
      </c>
      <c r="B45" s="1204"/>
      <c r="C45" s="1208"/>
      <c r="D45" s="1203"/>
      <c r="E45" s="1209"/>
      <c r="F45" s="54"/>
      <c r="G45" s="54"/>
      <c r="H45" s="54"/>
      <c r="I45" s="54"/>
    </row>
    <row r="46" spans="1:9" x14ac:dyDescent="0.2">
      <c r="A46" s="588" t="s">
        <v>224</v>
      </c>
      <c r="B46" s="1204"/>
      <c r="C46" s="1208"/>
      <c r="D46" s="1203"/>
      <c r="E46" s="1210"/>
      <c r="F46" s="54"/>
      <c r="G46" s="54"/>
      <c r="H46" s="54"/>
      <c r="I46" s="54"/>
    </row>
    <row r="47" spans="1:9" x14ac:dyDescent="0.2">
      <c r="A47" s="589" t="s">
        <v>1236</v>
      </c>
      <c r="B47" s="1204">
        <v>90</v>
      </c>
      <c r="C47" s="1208">
        <v>100</v>
      </c>
      <c r="D47" s="1203"/>
      <c r="E47" s="926">
        <f>'Интерактивный прайс-лист'!$F$26*VLOOKUP(A48,last!$B$1:$C$1698,2,0)+'Интерактивный прайс-лист'!$F$26*VLOOKUP(A49,last!$B$1:$C$1698,2,0)</f>
        <v>68030</v>
      </c>
      <c r="F47" s="54"/>
      <c r="G47" s="54"/>
      <c r="H47" s="54"/>
      <c r="I47" s="54"/>
    </row>
    <row r="48" spans="1:9" x14ac:dyDescent="0.2">
      <c r="A48" s="588" t="s">
        <v>224</v>
      </c>
      <c r="B48" s="1204"/>
      <c r="C48" s="1208"/>
      <c r="D48" s="1203"/>
      <c r="E48" s="1209"/>
      <c r="F48" s="54"/>
      <c r="G48" s="54"/>
      <c r="H48" s="54"/>
      <c r="I48" s="54"/>
    </row>
    <row r="49" spans="1:12" x14ac:dyDescent="0.2">
      <c r="A49" s="588" t="s">
        <v>224</v>
      </c>
      <c r="B49" s="1204"/>
      <c r="C49" s="1208"/>
      <c r="D49" s="1203"/>
      <c r="E49" s="1210"/>
      <c r="F49" s="54"/>
      <c r="G49" s="54"/>
      <c r="H49" s="54"/>
      <c r="I49" s="54"/>
    </row>
    <row r="50" spans="1:12" x14ac:dyDescent="0.2">
      <c r="A50" s="589" t="s">
        <v>1235</v>
      </c>
      <c r="B50" s="1204">
        <v>95.4</v>
      </c>
      <c r="C50" s="1208">
        <v>107</v>
      </c>
      <c r="D50" s="1211"/>
      <c r="E50" s="926">
        <f>'Интерактивный прайс-лист'!$F$26*VLOOKUP(A51,last!$B$1:$C$1698,2,0)+'Интерактивный прайс-лист'!$F$26*VLOOKUP(A52,last!$B$1:$C$1698,2,0)+'Интерактивный прайс-лист'!$F$26*VLOOKUP(A53,last!$B$1:$C$1698,2,0)</f>
        <v>75730</v>
      </c>
      <c r="F50" s="54"/>
      <c r="G50" s="54"/>
      <c r="H50" s="54"/>
      <c r="I50" s="54"/>
    </row>
    <row r="51" spans="1:12" x14ac:dyDescent="0.2">
      <c r="A51" s="588" t="s">
        <v>223</v>
      </c>
      <c r="B51" s="1204"/>
      <c r="C51" s="1208"/>
      <c r="D51" s="1211"/>
      <c r="E51" s="1209"/>
      <c r="F51" s="54"/>
      <c r="G51" s="54"/>
      <c r="H51" s="594"/>
      <c r="I51" s="593"/>
      <c r="J51" s="592"/>
      <c r="K51" s="508"/>
      <c r="L51" s="591"/>
    </row>
    <row r="52" spans="1:12" x14ac:dyDescent="0.2">
      <c r="A52" s="588" t="s">
        <v>227</v>
      </c>
      <c r="B52" s="1204"/>
      <c r="C52" s="1208"/>
      <c r="D52" s="1211"/>
      <c r="E52" s="1209"/>
      <c r="F52" s="54"/>
      <c r="G52" s="54"/>
      <c r="H52" s="594"/>
      <c r="I52" s="593"/>
      <c r="J52" s="592"/>
      <c r="K52" s="508"/>
      <c r="L52" s="591"/>
    </row>
    <row r="53" spans="1:12" x14ac:dyDescent="0.2">
      <c r="A53" s="588" t="s">
        <v>224</v>
      </c>
      <c r="B53" s="1204"/>
      <c r="C53" s="1208"/>
      <c r="D53" s="1211"/>
      <c r="E53" s="1210"/>
      <c r="F53" s="54"/>
      <c r="G53" s="54"/>
      <c r="H53" s="594"/>
      <c r="I53" s="593"/>
      <c r="J53" s="592"/>
      <c r="K53" s="508"/>
      <c r="L53" s="591"/>
    </row>
    <row r="54" spans="1:12" x14ac:dyDescent="0.2">
      <c r="A54" s="589" t="s">
        <v>1234</v>
      </c>
      <c r="B54" s="1204">
        <v>101</v>
      </c>
      <c r="C54" s="1208">
        <v>113</v>
      </c>
      <c r="D54" s="1211"/>
      <c r="E54" s="926">
        <f>'Интерактивный прайс-лист'!$F$26*VLOOKUP(A55,last!$B$1:$C$1698,2,0)+'Интерактивный прайс-лист'!$F$26*VLOOKUP(A56,last!$B$1:$C$1698,2,0)+'Интерактивный прайс-лист'!$F$26*VLOOKUP(A57,last!$B$1:$C$1698,2,0)</f>
        <v>79970</v>
      </c>
      <c r="F54" s="54"/>
      <c r="G54" s="54"/>
      <c r="H54" s="594"/>
      <c r="I54" s="593"/>
      <c r="J54" s="592"/>
      <c r="K54" s="508"/>
      <c r="L54" s="591"/>
    </row>
    <row r="55" spans="1:12" x14ac:dyDescent="0.2">
      <c r="A55" s="588" t="s">
        <v>223</v>
      </c>
      <c r="B55" s="1204"/>
      <c r="C55" s="1208"/>
      <c r="D55" s="1211"/>
      <c r="E55" s="1209"/>
      <c r="F55" s="54"/>
      <c r="G55" s="54"/>
      <c r="H55" s="594"/>
      <c r="I55" s="593"/>
      <c r="J55" s="592"/>
      <c r="K55" s="508"/>
      <c r="L55" s="591"/>
    </row>
    <row r="56" spans="1:12" x14ac:dyDescent="0.2">
      <c r="A56" s="588" t="s">
        <v>226</v>
      </c>
      <c r="B56" s="1204"/>
      <c r="C56" s="1208"/>
      <c r="D56" s="1211"/>
      <c r="E56" s="1209"/>
      <c r="F56" s="54"/>
      <c r="G56" s="54"/>
      <c r="H56" s="594"/>
      <c r="I56" s="593"/>
      <c r="J56" s="592"/>
      <c r="K56" s="508"/>
      <c r="L56" s="591"/>
    </row>
    <row r="57" spans="1:12" x14ac:dyDescent="0.2">
      <c r="A57" s="588" t="s">
        <v>224</v>
      </c>
      <c r="B57" s="1204"/>
      <c r="C57" s="1208"/>
      <c r="D57" s="1211"/>
      <c r="E57" s="1210"/>
      <c r="F57" s="54"/>
      <c r="G57" s="54"/>
      <c r="H57" s="594"/>
      <c r="I57" s="593"/>
      <c r="J57" s="592"/>
      <c r="K57" s="508"/>
      <c r="L57" s="591"/>
    </row>
    <row r="58" spans="1:12" x14ac:dyDescent="0.2">
      <c r="A58" s="589" t="s">
        <v>1233</v>
      </c>
      <c r="B58" s="1204">
        <v>107</v>
      </c>
      <c r="C58" s="1208">
        <v>119</v>
      </c>
      <c r="D58" s="1211"/>
      <c r="E58" s="926">
        <f>'Интерактивный прайс-лист'!$F$26*VLOOKUP(A59,last!$B$1:$C$1698,2,0)+'Интерактивный прайс-лист'!$F$26*VLOOKUP(A60,last!$B$1:$C$1698,2,0)+'Интерактивный прайс-лист'!$F$26*VLOOKUP(A61,last!$B$1:$C$1698,2,0)</f>
        <v>80785</v>
      </c>
      <c r="F58" s="54"/>
      <c r="G58" s="54"/>
      <c r="H58" s="594"/>
      <c r="I58" s="593"/>
      <c r="J58" s="592"/>
      <c r="K58" s="508"/>
      <c r="L58" s="591"/>
    </row>
    <row r="59" spans="1:12" x14ac:dyDescent="0.2">
      <c r="A59" s="588" t="s">
        <v>227</v>
      </c>
      <c r="B59" s="1204"/>
      <c r="C59" s="1208"/>
      <c r="D59" s="1211"/>
      <c r="E59" s="1209"/>
      <c r="F59" s="54"/>
      <c r="G59" s="54"/>
      <c r="H59" s="594"/>
      <c r="I59" s="593"/>
      <c r="J59" s="592"/>
      <c r="K59" s="508"/>
      <c r="L59" s="591"/>
    </row>
    <row r="60" spans="1:12" x14ac:dyDescent="0.2">
      <c r="A60" s="588" t="s">
        <v>226</v>
      </c>
      <c r="B60" s="1204"/>
      <c r="C60" s="1208"/>
      <c r="D60" s="1211"/>
      <c r="E60" s="1209"/>
      <c r="F60" s="54"/>
      <c r="G60" s="54"/>
      <c r="H60" s="594"/>
      <c r="I60" s="593"/>
      <c r="J60" s="592"/>
      <c r="K60" s="508"/>
      <c r="L60" s="591"/>
    </row>
    <row r="61" spans="1:12" x14ac:dyDescent="0.2">
      <c r="A61" s="588" t="s">
        <v>224</v>
      </c>
      <c r="B61" s="1204"/>
      <c r="C61" s="1208"/>
      <c r="D61" s="1211"/>
      <c r="E61" s="1210"/>
      <c r="F61" s="54"/>
      <c r="G61" s="54"/>
      <c r="H61" s="594"/>
      <c r="I61" s="593"/>
      <c r="J61" s="592"/>
      <c r="K61" s="508"/>
      <c r="L61" s="591"/>
    </row>
    <row r="62" spans="1:12" x14ac:dyDescent="0.2">
      <c r="A62" s="589" t="s">
        <v>1232</v>
      </c>
      <c r="B62" s="1204">
        <v>112</v>
      </c>
      <c r="C62" s="1208">
        <v>125</v>
      </c>
      <c r="D62" s="1211"/>
      <c r="E62" s="926">
        <f>'Интерактивный прайс-лист'!$F$26*VLOOKUP(A63,last!$B$1:$C$1698,2,0)+'Интерактивный прайс-лист'!$F$26*VLOOKUP(A64,last!$B$1:$C$1698,2,0)+'Интерактивный прайс-лист'!$F$26*VLOOKUP(A65,last!$B$1:$C$1698,2,0)</f>
        <v>85025</v>
      </c>
      <c r="F62" s="54"/>
      <c r="G62" s="54"/>
      <c r="H62" s="594"/>
      <c r="I62" s="593"/>
      <c r="J62" s="592"/>
      <c r="K62" s="508"/>
      <c r="L62" s="591"/>
    </row>
    <row r="63" spans="1:12" x14ac:dyDescent="0.2">
      <c r="A63" s="588" t="s">
        <v>226</v>
      </c>
      <c r="B63" s="1204"/>
      <c r="C63" s="1208"/>
      <c r="D63" s="1211"/>
      <c r="E63" s="1209"/>
      <c r="F63" s="54"/>
      <c r="G63" s="54"/>
      <c r="H63" s="594"/>
      <c r="I63" s="593"/>
      <c r="J63" s="592"/>
      <c r="K63" s="508"/>
      <c r="L63" s="591"/>
    </row>
    <row r="64" spans="1:12" x14ac:dyDescent="0.2">
      <c r="A64" s="588" t="s">
        <v>226</v>
      </c>
      <c r="B64" s="1204"/>
      <c r="C64" s="1208"/>
      <c r="D64" s="1211"/>
      <c r="E64" s="1209"/>
      <c r="F64" s="54"/>
      <c r="G64" s="54"/>
      <c r="H64" s="594"/>
      <c r="I64" s="593"/>
      <c r="J64" s="592"/>
      <c r="K64" s="508"/>
      <c r="L64" s="591"/>
    </row>
    <row r="65" spans="1:12" x14ac:dyDescent="0.2">
      <c r="A65" s="588" t="s">
        <v>224</v>
      </c>
      <c r="B65" s="1204"/>
      <c r="C65" s="1208"/>
      <c r="D65" s="1211"/>
      <c r="E65" s="1210"/>
      <c r="F65" s="54"/>
      <c r="G65" s="54"/>
      <c r="H65" s="594"/>
      <c r="I65" s="593"/>
      <c r="J65" s="592"/>
      <c r="K65" s="508"/>
      <c r="L65" s="591"/>
    </row>
    <row r="66" spans="1:12" x14ac:dyDescent="0.2">
      <c r="A66" s="589" t="s">
        <v>1231</v>
      </c>
      <c r="B66" s="1204">
        <v>118</v>
      </c>
      <c r="C66" s="1208">
        <v>132</v>
      </c>
      <c r="D66" s="1211"/>
      <c r="E66" s="926">
        <f>'Интерактивный прайс-лист'!$F$26*VLOOKUP(A67,last!$B$1:$C$1698,2,0)+'Интерактивный прайс-лист'!$F$26*VLOOKUP(A68,last!$B$1:$C$1698,2,0)+'Интерактивный прайс-лист'!$F$26*VLOOKUP(A69,last!$B$1:$C$1698,2,0)</f>
        <v>89295</v>
      </c>
      <c r="F66" s="54"/>
      <c r="G66" s="54"/>
      <c r="H66" s="594"/>
      <c r="I66" s="593"/>
      <c r="J66" s="592"/>
      <c r="K66" s="508"/>
      <c r="L66" s="591"/>
    </row>
    <row r="67" spans="1:12" x14ac:dyDescent="0.2">
      <c r="A67" s="588" t="s">
        <v>227</v>
      </c>
      <c r="B67" s="1204"/>
      <c r="C67" s="1208"/>
      <c r="D67" s="1211"/>
      <c r="E67" s="1209"/>
      <c r="F67" s="54"/>
      <c r="G67" s="54"/>
      <c r="H67" s="594"/>
      <c r="I67" s="593"/>
      <c r="J67" s="592"/>
      <c r="K67" s="508"/>
      <c r="L67" s="591"/>
    </row>
    <row r="68" spans="1:12" x14ac:dyDescent="0.2">
      <c r="A68" s="588" t="s">
        <v>224</v>
      </c>
      <c r="B68" s="1204"/>
      <c r="C68" s="1208"/>
      <c r="D68" s="1211"/>
      <c r="E68" s="1209"/>
      <c r="F68" s="54"/>
      <c r="G68" s="54"/>
      <c r="H68" s="594"/>
      <c r="I68" s="593"/>
      <c r="J68" s="592"/>
      <c r="K68" s="508"/>
      <c r="L68" s="591"/>
    </row>
    <row r="69" spans="1:12" x14ac:dyDescent="0.2">
      <c r="A69" s="588" t="s">
        <v>224</v>
      </c>
      <c r="B69" s="1204"/>
      <c r="C69" s="1208"/>
      <c r="D69" s="1211"/>
      <c r="E69" s="1210"/>
      <c r="F69" s="54"/>
      <c r="G69" s="54"/>
      <c r="H69" s="594"/>
      <c r="I69" s="593"/>
      <c r="J69" s="592"/>
      <c r="K69" s="508"/>
      <c r="L69" s="591"/>
    </row>
    <row r="70" spans="1:12" x14ac:dyDescent="0.2">
      <c r="A70" s="589" t="s">
        <v>1230</v>
      </c>
      <c r="B70" s="1204">
        <v>124</v>
      </c>
      <c r="C70" s="1208">
        <v>138</v>
      </c>
      <c r="D70" s="1211"/>
      <c r="E70" s="926">
        <f>'Интерактивный прайс-лист'!$F$26*VLOOKUP(A71,last!$B$1:$C$1698,2,0)+'Интерактивный прайс-лист'!$F$26*VLOOKUP(A72,last!$B$1:$C$1698,2,0)+'Интерактивный прайс-лист'!$F$26*VLOOKUP(A73,last!$B$1:$C$1698,2,0)</f>
        <v>93535</v>
      </c>
      <c r="F70" s="54"/>
      <c r="G70" s="54"/>
      <c r="H70" s="594"/>
      <c r="I70" s="593"/>
      <c r="J70" s="592"/>
      <c r="K70" s="508"/>
      <c r="L70" s="591"/>
    </row>
    <row r="71" spans="1:12" x14ac:dyDescent="0.2">
      <c r="A71" s="588" t="s">
        <v>226</v>
      </c>
      <c r="B71" s="1204"/>
      <c r="C71" s="1208"/>
      <c r="D71" s="1211"/>
      <c r="E71" s="1209"/>
      <c r="F71" s="54"/>
      <c r="G71" s="54"/>
      <c r="H71" s="594"/>
      <c r="I71" s="593"/>
      <c r="J71" s="592"/>
      <c r="K71" s="508"/>
      <c r="L71" s="591"/>
    </row>
    <row r="72" spans="1:12" x14ac:dyDescent="0.2">
      <c r="A72" s="588" t="s">
        <v>224</v>
      </c>
      <c r="B72" s="1204"/>
      <c r="C72" s="1208"/>
      <c r="D72" s="1211"/>
      <c r="E72" s="1209"/>
      <c r="F72" s="54"/>
      <c r="G72" s="54"/>
      <c r="H72" s="594"/>
      <c r="I72" s="593"/>
      <c r="J72" s="592"/>
      <c r="K72" s="508"/>
      <c r="L72" s="591"/>
    </row>
    <row r="73" spans="1:12" x14ac:dyDescent="0.2">
      <c r="A73" s="588" t="s">
        <v>224</v>
      </c>
      <c r="B73" s="1204"/>
      <c r="C73" s="1208"/>
      <c r="D73" s="1211"/>
      <c r="E73" s="1210"/>
      <c r="F73" s="54"/>
      <c r="G73" s="54"/>
      <c r="H73" s="594"/>
      <c r="I73" s="593"/>
      <c r="J73" s="592"/>
      <c r="K73" s="508"/>
      <c r="L73" s="591"/>
    </row>
    <row r="74" spans="1:12" x14ac:dyDescent="0.2">
      <c r="A74" s="589" t="s">
        <v>1229</v>
      </c>
      <c r="B74" s="1204">
        <v>130</v>
      </c>
      <c r="C74" s="1208">
        <v>145</v>
      </c>
      <c r="D74" s="1211"/>
      <c r="E74" s="926">
        <f>'Интерактивный прайс-лист'!$F$26*VLOOKUP(A75,last!$B$1:$C$1698,2,0)+'Интерактивный прайс-лист'!$F$26*VLOOKUP(A76,last!$B$1:$C$1698,2,0)+'Интерактивный прайс-лист'!$F$26*VLOOKUP(A77,last!$B$1:$C$1698,2,0)</f>
        <v>97785</v>
      </c>
      <c r="F74" s="54"/>
      <c r="G74" s="54"/>
      <c r="H74" s="594"/>
      <c r="I74" s="593"/>
      <c r="J74" s="592"/>
      <c r="K74" s="508"/>
      <c r="L74" s="591"/>
    </row>
    <row r="75" spans="1:12" x14ac:dyDescent="0.2">
      <c r="A75" s="588" t="s">
        <v>225</v>
      </c>
      <c r="B75" s="1204"/>
      <c r="C75" s="1208"/>
      <c r="D75" s="1211"/>
      <c r="E75" s="1209"/>
      <c r="F75" s="54"/>
      <c r="G75" s="54"/>
      <c r="H75" s="594"/>
      <c r="I75" s="593"/>
      <c r="J75" s="592"/>
      <c r="K75" s="508"/>
      <c r="L75" s="591"/>
    </row>
    <row r="76" spans="1:12" x14ac:dyDescent="0.2">
      <c r="A76" s="588" t="s">
        <v>224</v>
      </c>
      <c r="B76" s="1204"/>
      <c r="C76" s="1208"/>
      <c r="D76" s="1211"/>
      <c r="E76" s="1209"/>
      <c r="F76" s="54"/>
      <c r="G76" s="54"/>
      <c r="H76" s="594"/>
      <c r="I76" s="593"/>
      <c r="J76" s="592"/>
      <c r="K76" s="508"/>
      <c r="L76" s="591"/>
    </row>
    <row r="77" spans="1:12" x14ac:dyDescent="0.2">
      <c r="A77" s="588" t="s">
        <v>224</v>
      </c>
      <c r="B77" s="1204"/>
      <c r="C77" s="1208"/>
      <c r="D77" s="1211"/>
      <c r="E77" s="1210"/>
      <c r="F77" s="54"/>
      <c r="G77" s="54"/>
      <c r="H77" s="594"/>
      <c r="I77" s="593"/>
      <c r="J77" s="592"/>
      <c r="K77" s="508"/>
      <c r="L77" s="591"/>
    </row>
    <row r="78" spans="1:12" x14ac:dyDescent="0.2">
      <c r="A78" s="589" t="s">
        <v>1228</v>
      </c>
      <c r="B78" s="1204">
        <v>135</v>
      </c>
      <c r="C78" s="1208">
        <v>150</v>
      </c>
      <c r="D78" s="1211"/>
      <c r="E78" s="926">
        <f>'Интерактивный прайс-лист'!$F$26*VLOOKUP(A79,last!$B$1:$C$1698,2,0)+'Интерактивный прайс-лист'!$F$26*VLOOKUP(A80,last!$B$1:$C$1698,2,0)+'Интерактивный прайс-лист'!$F$26*VLOOKUP(A81,last!$B$1:$C$1698,2,0)</f>
        <v>102045</v>
      </c>
      <c r="F78" s="54"/>
      <c r="G78" s="54"/>
      <c r="H78" s="594"/>
      <c r="I78" s="593"/>
      <c r="J78" s="592"/>
      <c r="K78" s="508"/>
      <c r="L78" s="591"/>
    </row>
    <row r="79" spans="1:12" x14ac:dyDescent="0.2">
      <c r="A79" s="588" t="s">
        <v>224</v>
      </c>
      <c r="B79" s="1204"/>
      <c r="C79" s="1208"/>
      <c r="D79" s="1211"/>
      <c r="E79" s="1209"/>
      <c r="F79" s="54"/>
      <c r="G79" s="54"/>
      <c r="H79" s="594"/>
      <c r="I79" s="593"/>
      <c r="J79" s="592"/>
      <c r="K79" s="508"/>
      <c r="L79" s="591"/>
    </row>
    <row r="80" spans="1:12" x14ac:dyDescent="0.2">
      <c r="A80" s="588" t="s">
        <v>224</v>
      </c>
      <c r="B80" s="1204"/>
      <c r="C80" s="1208"/>
      <c r="D80" s="1211"/>
      <c r="E80" s="1209"/>
      <c r="F80" s="54"/>
      <c r="G80" s="54"/>
      <c r="H80" s="594"/>
      <c r="I80" s="593"/>
      <c r="J80" s="592"/>
      <c r="K80" s="508"/>
      <c r="L80" s="591"/>
    </row>
    <row r="81" spans="1:12" ht="13.5" thickBot="1" x14ac:dyDescent="0.25">
      <c r="A81" s="587" t="s">
        <v>224</v>
      </c>
      <c r="B81" s="1213"/>
      <c r="C81" s="1214"/>
      <c r="D81" s="1212"/>
      <c r="E81" s="927"/>
      <c r="F81" s="54"/>
      <c r="G81" s="54"/>
      <c r="H81" s="594"/>
      <c r="I81" s="593"/>
      <c r="J81" s="592"/>
      <c r="K81" s="508"/>
      <c r="L81" s="591"/>
    </row>
    <row r="82" spans="1:12" x14ac:dyDescent="0.2">
      <c r="A82" s="54"/>
      <c r="B82" s="54"/>
      <c r="C82" s="55"/>
      <c r="D82" s="54"/>
      <c r="E82" s="54"/>
      <c r="F82" s="54"/>
      <c r="G82" s="54"/>
      <c r="H82" s="594"/>
      <c r="I82" s="593"/>
      <c r="J82" s="592"/>
      <c r="K82" s="508"/>
      <c r="L82" s="591"/>
    </row>
  </sheetData>
  <sheetProtection password="CC0B" sheet="1" objects="1" scenarios="1"/>
  <mergeCells count="75">
    <mergeCell ref="B70:B73"/>
    <mergeCell ref="C70:C73"/>
    <mergeCell ref="D70:D73"/>
    <mergeCell ref="E70:E73"/>
    <mergeCell ref="D78:D81"/>
    <mergeCell ref="E78:E81"/>
    <mergeCell ref="B74:B77"/>
    <mergeCell ref="C74:C77"/>
    <mergeCell ref="D74:D77"/>
    <mergeCell ref="E74:E77"/>
    <mergeCell ref="B78:B81"/>
    <mergeCell ref="C78:C81"/>
    <mergeCell ref="E58:E61"/>
    <mergeCell ref="E54:E57"/>
    <mergeCell ref="B54:B57"/>
    <mergeCell ref="C54:C57"/>
    <mergeCell ref="D54:D57"/>
    <mergeCell ref="B58:B61"/>
    <mergeCell ref="C58:C61"/>
    <mergeCell ref="D58:D61"/>
    <mergeCell ref="E66:E69"/>
    <mergeCell ref="E62:E65"/>
    <mergeCell ref="B62:B65"/>
    <mergeCell ref="C62:C65"/>
    <mergeCell ref="D62:D65"/>
    <mergeCell ref="B50:B53"/>
    <mergeCell ref="C50:C53"/>
    <mergeCell ref="D50:D53"/>
    <mergeCell ref="B66:B69"/>
    <mergeCell ref="C66:C69"/>
    <mergeCell ref="D66:D69"/>
    <mergeCell ref="D35:D37"/>
    <mergeCell ref="D38:D40"/>
    <mergeCell ref="E47:E49"/>
    <mergeCell ref="B44:B46"/>
    <mergeCell ref="C44:C46"/>
    <mergeCell ref="D44:D46"/>
    <mergeCell ref="E44:E46"/>
    <mergeCell ref="B41:B43"/>
    <mergeCell ref="C41:C43"/>
    <mergeCell ref="D41:D43"/>
    <mergeCell ref="B47:B49"/>
    <mergeCell ref="C47:C49"/>
    <mergeCell ref="D47:D49"/>
    <mergeCell ref="E50:E53"/>
    <mergeCell ref="E38:E40"/>
    <mergeCell ref="D19:E19"/>
    <mergeCell ref="B26:B28"/>
    <mergeCell ref="C26:C28"/>
    <mergeCell ref="D26:D28"/>
    <mergeCell ref="E26:E28"/>
    <mergeCell ref="E29:E31"/>
    <mergeCell ref="B29:B31"/>
    <mergeCell ref="C29:C31"/>
    <mergeCell ref="C38:C40"/>
    <mergeCell ref="B35:B37"/>
    <mergeCell ref="C35:C37"/>
    <mergeCell ref="E41:E43"/>
    <mergeCell ref="B38:B40"/>
    <mergeCell ref="E35:E37"/>
    <mergeCell ref="D29:D31"/>
    <mergeCell ref="B32:B34"/>
    <mergeCell ref="A19:A20"/>
    <mergeCell ref="B19:C19"/>
    <mergeCell ref="A2:C3"/>
    <mergeCell ref="A8:C8"/>
    <mergeCell ref="A9:B9"/>
    <mergeCell ref="A10:B10"/>
    <mergeCell ref="C32:C34"/>
    <mergeCell ref="D32:D34"/>
    <mergeCell ref="D7:H7"/>
    <mergeCell ref="A13:C13"/>
    <mergeCell ref="A14:B14"/>
    <mergeCell ref="A15:B15"/>
    <mergeCell ref="E32:E34"/>
  </mergeCells>
  <pageMargins left="0.75" right="0.75" top="1" bottom="1" header="0.5" footer="0.5"/>
  <pageSetup paperSize="9" scale="50" fitToHeight="14" orientation="landscape" r:id="rId1"/>
  <headerFooter alignWithMargins="0"/>
  <rowBreaks count="1" manualBreakCount="1">
    <brk id="18" max="8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D15" sqref="D15:D17"/>
    </sheetView>
  </sheetViews>
  <sheetFormatPr defaultRowHeight="12.75" x14ac:dyDescent="0.2"/>
  <cols>
    <col min="1" max="1" width="27" style="52" customWidth="1"/>
    <col min="2" max="2" width="14" style="52" customWidth="1"/>
    <col min="3" max="3" width="13.85546875" style="53" bestFit="1" customWidth="1"/>
    <col min="4" max="4" width="21.140625" style="52" bestFit="1" customWidth="1"/>
    <col min="5" max="6" width="19.5703125" style="52" customWidth="1"/>
    <col min="7" max="7" width="15" style="52" customWidth="1"/>
    <col min="8" max="16384" width="9.140625" style="52"/>
  </cols>
  <sheetData>
    <row r="1" spans="1:5" ht="13.5" thickBot="1" x14ac:dyDescent="0.25">
      <c r="A1" s="169"/>
      <c r="B1" s="169"/>
      <c r="C1" s="162"/>
      <c r="D1" s="169"/>
      <c r="E1" s="169"/>
    </row>
    <row r="2" spans="1:5" ht="22.5" customHeight="1" x14ac:dyDescent="0.2">
      <c r="A2" s="1163" t="s">
        <v>1251</v>
      </c>
      <c r="B2" s="1164"/>
      <c r="C2" s="1165"/>
      <c r="D2" s="513"/>
      <c r="E2" s="513"/>
    </row>
    <row r="3" spans="1:5" ht="26.25" customHeight="1" thickBot="1" x14ac:dyDescent="0.25">
      <c r="A3" s="1166"/>
      <c r="B3" s="1167"/>
      <c r="C3" s="1168"/>
      <c r="D3" s="513"/>
      <c r="E3" s="513"/>
    </row>
    <row r="4" spans="1:5" s="169" customFormat="1" ht="5.25" customHeight="1" x14ac:dyDescent="0.2">
      <c r="C4" s="162"/>
    </row>
    <row r="5" spans="1:5" x14ac:dyDescent="0.2">
      <c r="A5" s="54"/>
      <c r="B5" s="54"/>
      <c r="C5" s="55"/>
      <c r="D5" s="54"/>
      <c r="E5" s="54"/>
    </row>
    <row r="6" spans="1:5" ht="13.5" thickBot="1" x14ac:dyDescent="0.25">
      <c r="A6" s="54"/>
      <c r="B6" s="54"/>
      <c r="C6" s="55"/>
      <c r="D6" s="54"/>
      <c r="E6" s="54"/>
    </row>
    <row r="7" spans="1:5" ht="12.75" customHeight="1" x14ac:dyDescent="0.2">
      <c r="A7" s="1205" t="s">
        <v>1227</v>
      </c>
      <c r="B7" s="1207" t="s">
        <v>1226</v>
      </c>
      <c r="C7" s="1104"/>
      <c r="D7" s="105" t="s">
        <v>1129</v>
      </c>
      <c r="E7" s="54"/>
    </row>
    <row r="8" spans="1:5" ht="13.5" thickBot="1" x14ac:dyDescent="0.25">
      <c r="A8" s="1206"/>
      <c r="B8" s="125" t="s">
        <v>1225</v>
      </c>
      <c r="C8" s="102" t="s">
        <v>1224</v>
      </c>
      <c r="D8" s="101" t="s">
        <v>1127</v>
      </c>
      <c r="E8" s="54"/>
    </row>
    <row r="9" spans="1:5" x14ac:dyDescent="0.2">
      <c r="A9" s="590" t="s">
        <v>1250</v>
      </c>
      <c r="B9" s="1218">
        <v>50.4</v>
      </c>
      <c r="C9" s="1219">
        <v>56.5</v>
      </c>
      <c r="D9" s="1220">
        <f>'Интерактивный прайс-лист'!$F$26*VLOOKUP(A10,last!$B$1:$C$1698,2,0)+'Интерактивный прайс-лист'!$F$26*VLOOKUP(A11,last!$B$1:$C$1698,2,0)</f>
        <v>40900</v>
      </c>
      <c r="E9" s="54"/>
    </row>
    <row r="10" spans="1:5" x14ac:dyDescent="0.2">
      <c r="A10" s="600" t="s">
        <v>223</v>
      </c>
      <c r="B10" s="1204"/>
      <c r="C10" s="1208"/>
      <c r="D10" s="1216"/>
      <c r="E10" s="54"/>
    </row>
    <row r="11" spans="1:5" x14ac:dyDescent="0.2">
      <c r="A11" s="600" t="s">
        <v>223</v>
      </c>
      <c r="B11" s="1204"/>
      <c r="C11" s="1208"/>
      <c r="D11" s="1221"/>
      <c r="E11" s="54"/>
    </row>
    <row r="12" spans="1:5" x14ac:dyDescent="0.2">
      <c r="A12" s="589" t="s">
        <v>1249</v>
      </c>
      <c r="B12" s="1204">
        <v>55.9</v>
      </c>
      <c r="C12" s="1208">
        <v>62.5</v>
      </c>
      <c r="D12" s="1215">
        <f>'Интерактивный прайс-лист'!$F$26*VLOOKUP(A13,last!$B$1:$C$1698,2,0)+'Интерактивный прайс-лист'!$F$26*VLOOKUP(A14,last!$B$1:$C$1698,2,0)</f>
        <v>49785</v>
      </c>
      <c r="E12" s="54"/>
    </row>
    <row r="13" spans="1:5" x14ac:dyDescent="0.2">
      <c r="A13" s="600" t="s">
        <v>223</v>
      </c>
      <c r="B13" s="1204"/>
      <c r="C13" s="1208"/>
      <c r="D13" s="1216"/>
      <c r="E13" s="54"/>
    </row>
    <row r="14" spans="1:5" x14ac:dyDescent="0.2">
      <c r="A14" s="600" t="s">
        <v>228</v>
      </c>
      <c r="B14" s="1204"/>
      <c r="C14" s="1208"/>
      <c r="D14" s="1221"/>
      <c r="E14" s="54"/>
    </row>
    <row r="15" spans="1:5" x14ac:dyDescent="0.2">
      <c r="A15" s="589" t="s">
        <v>1248</v>
      </c>
      <c r="B15" s="1204">
        <v>61.5</v>
      </c>
      <c r="C15" s="1208">
        <v>69</v>
      </c>
      <c r="D15" s="1215">
        <f>'Интерактивный прайс-лист'!$F$26*VLOOKUP(A16,last!$B$1:$C$1698,2,0)+'Интерактивный прайс-лист'!$F$26*VLOOKUP(A17,last!$B$1:$C$1698,2,0)</f>
        <v>50600</v>
      </c>
      <c r="E15" s="54"/>
    </row>
    <row r="16" spans="1:5" x14ac:dyDescent="0.2">
      <c r="A16" s="600" t="s">
        <v>227</v>
      </c>
      <c r="B16" s="1204"/>
      <c r="C16" s="1208"/>
      <c r="D16" s="1216"/>
      <c r="E16" s="54"/>
    </row>
    <row r="17" spans="1:6" x14ac:dyDescent="0.2">
      <c r="A17" s="600" t="s">
        <v>228</v>
      </c>
      <c r="B17" s="1204"/>
      <c r="C17" s="1208"/>
      <c r="D17" s="1221"/>
      <c r="E17" s="54"/>
    </row>
    <row r="18" spans="1:6" x14ac:dyDescent="0.2">
      <c r="A18" s="589" t="s">
        <v>1247</v>
      </c>
      <c r="B18" s="1204">
        <v>67</v>
      </c>
      <c r="C18" s="1208">
        <v>75</v>
      </c>
      <c r="D18" s="1215">
        <f>'Интерактивный прайс-лист'!$F$26*VLOOKUP(A19,last!$B$1:$C$1698,2,0)+'Интерактивный прайс-лист'!$F$26*VLOOKUP(A20,last!$B$1:$C$1698,2,0)</f>
        <v>58670</v>
      </c>
      <c r="E18" s="54"/>
    </row>
    <row r="19" spans="1:6" x14ac:dyDescent="0.2">
      <c r="A19" s="600" t="s">
        <v>228</v>
      </c>
      <c r="B19" s="1204"/>
      <c r="C19" s="1208"/>
      <c r="D19" s="1216"/>
      <c r="E19" s="54"/>
    </row>
    <row r="20" spans="1:6" ht="13.5" thickBot="1" x14ac:dyDescent="0.25">
      <c r="A20" s="599" t="s">
        <v>228</v>
      </c>
      <c r="B20" s="1213"/>
      <c r="C20" s="1214"/>
      <c r="D20" s="1217"/>
      <c r="E20" s="54"/>
    </row>
    <row r="21" spans="1:6" x14ac:dyDescent="0.2">
      <c r="A21" s="54"/>
      <c r="B21" s="54"/>
      <c r="C21" s="55"/>
      <c r="D21" s="54"/>
      <c r="E21" s="54"/>
      <c r="F21" s="54"/>
    </row>
    <row r="22" spans="1:6" x14ac:dyDescent="0.2">
      <c r="A22" s="54"/>
      <c r="B22" s="54"/>
      <c r="C22" s="55"/>
      <c r="D22" s="54"/>
      <c r="E22" s="54"/>
      <c r="F22" s="54"/>
    </row>
    <row r="23" spans="1:6" x14ac:dyDescent="0.2">
      <c r="A23" s="54"/>
      <c r="B23" s="54"/>
      <c r="C23" s="55"/>
      <c r="D23" s="54"/>
      <c r="E23" s="54"/>
      <c r="F23" s="54"/>
    </row>
    <row r="24" spans="1:6" x14ac:dyDescent="0.2">
      <c r="A24" s="54"/>
      <c r="B24" s="54"/>
      <c r="C24" s="55"/>
      <c r="D24" s="54"/>
      <c r="E24" s="54"/>
      <c r="F24" s="54"/>
    </row>
    <row r="25" spans="1:6" x14ac:dyDescent="0.2">
      <c r="A25" s="54"/>
      <c r="B25" s="54"/>
      <c r="C25" s="55"/>
      <c r="D25" s="54"/>
      <c r="E25" s="54"/>
      <c r="F25" s="54"/>
    </row>
    <row r="26" spans="1:6" x14ac:dyDescent="0.2">
      <c r="A26" s="54"/>
      <c r="B26" s="54"/>
      <c r="C26" s="55"/>
      <c r="D26" s="54"/>
      <c r="E26" s="54"/>
      <c r="F26" s="54"/>
    </row>
    <row r="27" spans="1:6" x14ac:dyDescent="0.2">
      <c r="A27" s="54"/>
      <c r="B27" s="54"/>
      <c r="C27" s="55"/>
      <c r="D27" s="54"/>
      <c r="E27" s="54"/>
      <c r="F27" s="54"/>
    </row>
    <row r="28" spans="1:6" x14ac:dyDescent="0.2">
      <c r="A28" s="54"/>
      <c r="B28" s="54"/>
      <c r="C28" s="55"/>
      <c r="D28" s="54"/>
      <c r="E28" s="54"/>
      <c r="F28" s="54"/>
    </row>
    <row r="29" spans="1:6" x14ac:dyDescent="0.2">
      <c r="A29" s="54"/>
      <c r="B29" s="54"/>
      <c r="C29" s="55"/>
      <c r="D29" s="54"/>
      <c r="E29" s="54"/>
      <c r="F29" s="54"/>
    </row>
    <row r="30" spans="1:6" x14ac:dyDescent="0.2">
      <c r="A30" s="54"/>
      <c r="B30" s="54"/>
      <c r="C30" s="55"/>
      <c r="D30" s="54"/>
      <c r="E30" s="54"/>
      <c r="F30" s="54"/>
    </row>
    <row r="31" spans="1:6" x14ac:dyDescent="0.2">
      <c r="A31" s="54"/>
      <c r="B31" s="54"/>
      <c r="C31" s="55"/>
      <c r="D31" s="54"/>
      <c r="E31" s="54"/>
      <c r="F31" s="54"/>
    </row>
    <row r="32" spans="1:6" x14ac:dyDescent="0.2">
      <c r="A32" s="54"/>
      <c r="B32" s="54"/>
      <c r="C32" s="55"/>
      <c r="D32" s="54"/>
      <c r="E32" s="54"/>
      <c r="F32" s="54"/>
    </row>
    <row r="33" spans="1:6" x14ac:dyDescent="0.2">
      <c r="A33" s="54"/>
      <c r="B33" s="54"/>
      <c r="C33" s="55"/>
      <c r="D33" s="54"/>
      <c r="E33" s="54"/>
      <c r="F33" s="54"/>
    </row>
    <row r="34" spans="1:6" x14ac:dyDescent="0.2">
      <c r="A34" s="54"/>
      <c r="B34" s="54"/>
      <c r="C34" s="55"/>
      <c r="D34" s="54"/>
      <c r="E34" s="54"/>
      <c r="F34" s="54"/>
    </row>
    <row r="35" spans="1:6" x14ac:dyDescent="0.2">
      <c r="A35" s="54"/>
      <c r="B35" s="54"/>
      <c r="C35" s="55"/>
      <c r="D35" s="54"/>
      <c r="E35" s="54"/>
      <c r="F35" s="54"/>
    </row>
    <row r="36" spans="1:6" x14ac:dyDescent="0.2">
      <c r="A36" s="54"/>
      <c r="B36" s="54"/>
      <c r="C36" s="55"/>
      <c r="D36" s="54"/>
      <c r="E36" s="54"/>
      <c r="F36" s="54"/>
    </row>
  </sheetData>
  <sheetProtection password="CC0B" sheet="1" objects="1" scenarios="1"/>
  <mergeCells count="15">
    <mergeCell ref="B18:B20"/>
    <mergeCell ref="C18:C20"/>
    <mergeCell ref="D18:D20"/>
    <mergeCell ref="A2:C3"/>
    <mergeCell ref="A7:A8"/>
    <mergeCell ref="B7:C7"/>
    <mergeCell ref="B9:B11"/>
    <mergeCell ref="C9:C11"/>
    <mergeCell ref="D9:D11"/>
    <mergeCell ref="B12:B14"/>
    <mergeCell ref="C12:C14"/>
    <mergeCell ref="D12:D14"/>
    <mergeCell ref="B15:B17"/>
    <mergeCell ref="C15:C17"/>
    <mergeCell ref="D15:D17"/>
  </mergeCells>
  <pageMargins left="0.75" right="0.75" top="1" bottom="1" header="0.5" footer="0.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="85" zoomScaleNormal="85" zoomScaleSheetLayoutView="85" workbookViewId="0">
      <selection activeCell="C6" sqref="C6"/>
    </sheetView>
  </sheetViews>
  <sheetFormatPr defaultRowHeight="12.75" x14ac:dyDescent="0.2"/>
  <cols>
    <col min="1" max="1" width="34.42578125" style="52" bestFit="1" customWidth="1"/>
    <col min="2" max="2" width="14.28515625" style="53" customWidth="1"/>
    <col min="3" max="6" width="17.5703125" style="52" customWidth="1"/>
    <col min="7" max="8" width="13.7109375" style="52" customWidth="1"/>
    <col min="9" max="10" width="4" style="52" bestFit="1" customWidth="1"/>
    <col min="11" max="16384" width="9.140625" style="52"/>
  </cols>
  <sheetData>
    <row r="1" spans="1:9" ht="13.5" thickBot="1" x14ac:dyDescent="0.25">
      <c r="A1" s="169"/>
      <c r="B1" s="162"/>
      <c r="C1" s="169"/>
      <c r="D1" s="169"/>
      <c r="E1" s="169"/>
      <c r="F1" s="169"/>
    </row>
    <row r="2" spans="1:9" ht="18" customHeight="1" x14ac:dyDescent="0.2">
      <c r="A2" s="1163" t="s">
        <v>1263</v>
      </c>
      <c r="B2" s="1164"/>
      <c r="C2" s="1165"/>
      <c r="D2" s="513"/>
      <c r="E2" s="513"/>
      <c r="F2" s="513"/>
    </row>
    <row r="3" spans="1:9" ht="17.25" customHeight="1" thickBot="1" x14ac:dyDescent="0.25">
      <c r="A3" s="1166"/>
      <c r="B3" s="1167"/>
      <c r="C3" s="1168"/>
      <c r="D3" s="513"/>
      <c r="E3" s="513"/>
      <c r="F3" s="513"/>
    </row>
    <row r="4" spans="1:9" s="169" customFormat="1" ht="9" customHeight="1" x14ac:dyDescent="0.2">
      <c r="B4" s="162"/>
    </row>
    <row r="5" spans="1:9" x14ac:dyDescent="0.2">
      <c r="A5" s="54"/>
      <c r="B5" s="55"/>
      <c r="C5" s="54"/>
      <c r="D5" s="54"/>
      <c r="E5" s="54"/>
      <c r="F5" s="54"/>
    </row>
    <row r="6" spans="1:9" ht="13.5" thickBot="1" x14ac:dyDescent="0.25">
      <c r="A6" s="54"/>
      <c r="B6" s="55"/>
      <c r="C6" s="54"/>
      <c r="D6" s="54"/>
      <c r="E6" s="54"/>
      <c r="F6" s="54"/>
    </row>
    <row r="7" spans="1:9" ht="13.5" thickBot="1" x14ac:dyDescent="0.25">
      <c r="A7" s="1171" t="s">
        <v>1018</v>
      </c>
      <c r="B7" s="1182"/>
      <c r="C7" s="502" t="s">
        <v>222</v>
      </c>
      <c r="D7" s="502" t="s">
        <v>221</v>
      </c>
      <c r="E7" s="502" t="s">
        <v>220</v>
      </c>
      <c r="F7" s="502" t="s">
        <v>219</v>
      </c>
    </row>
    <row r="8" spans="1:9" x14ac:dyDescent="0.2">
      <c r="A8" s="324" t="s">
        <v>1017</v>
      </c>
      <c r="B8" s="185" t="s">
        <v>1014</v>
      </c>
      <c r="C8" s="145">
        <v>11.2</v>
      </c>
      <c r="D8" s="81">
        <v>14</v>
      </c>
      <c r="E8" s="81">
        <v>14</v>
      </c>
      <c r="F8" s="80">
        <v>15.5</v>
      </c>
    </row>
    <row r="9" spans="1:9" x14ac:dyDescent="0.2">
      <c r="A9" s="324" t="s">
        <v>1016</v>
      </c>
      <c r="B9" s="185" t="s">
        <v>1014</v>
      </c>
      <c r="C9" s="145">
        <v>12.5</v>
      </c>
      <c r="D9" s="81">
        <v>16</v>
      </c>
      <c r="E9" s="81">
        <v>16</v>
      </c>
      <c r="F9" s="80">
        <v>18</v>
      </c>
    </row>
    <row r="10" spans="1:9" ht="13.5" thickBot="1" x14ac:dyDescent="0.25">
      <c r="A10" s="62" t="s">
        <v>1011</v>
      </c>
      <c r="B10" s="98" t="s">
        <v>999</v>
      </c>
      <c r="C10" s="114">
        <f>'Интерактивный прайс-лист'!$F$26*VLOOKUP(C7,last!$B$1:$C$20064,2,0)</f>
        <v>19357</v>
      </c>
      <c r="D10" s="76">
        <f>'Интерактивный прайс-лист'!$F$26*VLOOKUP(D7,last!$B$1:$C$20064,2,0)</f>
        <v>21357</v>
      </c>
      <c r="E10" s="76">
        <f>'Интерактивный прайс-лист'!$F$26*VLOOKUP(E7,last!$B$1:$C$20064,2,0)</f>
        <v>24008</v>
      </c>
      <c r="F10" s="75">
        <f>'Интерактивный прайс-лист'!$F$26*VLOOKUP(F7,last!$B$1:$C$20064,2,0)</f>
        <v>27662</v>
      </c>
    </row>
    <row r="11" spans="1:9" x14ac:dyDescent="0.2">
      <c r="A11" s="54"/>
      <c r="B11" s="55"/>
      <c r="C11" s="54"/>
      <c r="D11" s="54"/>
      <c r="E11" s="54"/>
      <c r="F11" s="54"/>
    </row>
    <row r="12" spans="1:9" ht="13.5" thickBot="1" x14ac:dyDescent="0.25">
      <c r="A12" s="54"/>
      <c r="B12" s="55"/>
      <c r="C12" s="54"/>
      <c r="D12" s="54"/>
      <c r="E12" s="54"/>
      <c r="F12" s="54"/>
    </row>
    <row r="13" spans="1:9" ht="13.5" thickBot="1" x14ac:dyDescent="0.25">
      <c r="A13" s="1171" t="s">
        <v>1262</v>
      </c>
      <c r="B13" s="1182"/>
      <c r="C13" s="502" t="s">
        <v>366</v>
      </c>
      <c r="D13" s="54"/>
      <c r="E13" s="54"/>
      <c r="F13" s="54"/>
    </row>
    <row r="14" spans="1:9" x14ac:dyDescent="0.2">
      <c r="A14" s="324" t="s">
        <v>1016</v>
      </c>
      <c r="B14" s="185" t="s">
        <v>1014</v>
      </c>
      <c r="C14" s="145">
        <v>12.5</v>
      </c>
      <c r="D14" s="54"/>
      <c r="E14" s="54"/>
      <c r="F14" s="54"/>
    </row>
    <row r="15" spans="1:9" ht="13.5" thickBot="1" x14ac:dyDescent="0.25">
      <c r="A15" s="62" t="s">
        <v>1011</v>
      </c>
      <c r="B15" s="98" t="s">
        <v>999</v>
      </c>
      <c r="C15" s="114">
        <f>'Интерактивный прайс-лист'!$F$26*VLOOKUP(C13,last!$B$1:$C$20064,2,0)</f>
        <v>8821</v>
      </c>
      <c r="D15" s="54"/>
      <c r="E15" s="54"/>
      <c r="F15" s="54"/>
    </row>
    <row r="16" spans="1:9" x14ac:dyDescent="0.2">
      <c r="A16" s="54"/>
      <c r="B16" s="55"/>
      <c r="C16" s="54"/>
      <c r="D16" s="54"/>
      <c r="E16" s="54"/>
      <c r="F16" s="54"/>
      <c r="G16" s="54"/>
      <c r="H16" s="54"/>
      <c r="I16" s="54"/>
    </row>
    <row r="17" spans="1:9" ht="13.5" thickBot="1" x14ac:dyDescent="0.25">
      <c r="A17" s="54"/>
      <c r="B17" s="55"/>
      <c r="C17" s="54"/>
      <c r="D17" s="54"/>
      <c r="E17" s="54"/>
      <c r="F17" s="54"/>
      <c r="G17" s="54"/>
      <c r="H17" s="54"/>
      <c r="I17" s="54"/>
    </row>
    <row r="18" spans="1:9" ht="13.5" thickBot="1" x14ac:dyDescent="0.25">
      <c r="A18" s="1171" t="s">
        <v>1259</v>
      </c>
      <c r="B18" s="1182"/>
      <c r="C18" s="503" t="s">
        <v>1261</v>
      </c>
      <c r="D18" s="502" t="s">
        <v>1260</v>
      </c>
      <c r="E18" s="54"/>
      <c r="F18" s="54"/>
      <c r="G18" s="54"/>
      <c r="H18" s="54"/>
      <c r="I18" s="54"/>
    </row>
    <row r="19" spans="1:9" ht="13.5" thickBot="1" x14ac:dyDescent="0.25">
      <c r="A19" s="324" t="s">
        <v>1253</v>
      </c>
      <c r="B19" s="185" t="s">
        <v>1252</v>
      </c>
      <c r="C19" s="120">
        <v>200</v>
      </c>
      <c r="D19" s="145">
        <v>260</v>
      </c>
      <c r="E19" s="54"/>
      <c r="F19" s="54"/>
      <c r="G19" s="54"/>
      <c r="H19" s="54"/>
      <c r="I19" s="54"/>
    </row>
    <row r="20" spans="1:9" ht="13.5" hidden="1" thickBot="1" x14ac:dyDescent="0.25">
      <c r="A20" s="62" t="s">
        <v>1011</v>
      </c>
      <c r="B20" s="98" t="s">
        <v>999</v>
      </c>
      <c r="C20" s="115" t="e">
        <f>#REF!*VLOOKUP(C18,last!$B$1:$C$20064,2,0)</f>
        <v>#REF!</v>
      </c>
      <c r="D20" s="114" t="e">
        <f>#REF!*VLOOKUP(D18,last!$B$1:$C$20064,2,0)</f>
        <v>#REF!</v>
      </c>
      <c r="E20" s="54"/>
      <c r="F20" s="54"/>
      <c r="G20" s="54"/>
      <c r="H20" s="54"/>
      <c r="I20" s="54"/>
    </row>
    <row r="21" spans="1:9" ht="13.5" thickBot="1" x14ac:dyDescent="0.25">
      <c r="A21" s="62" t="s">
        <v>1011</v>
      </c>
      <c r="B21" s="98" t="s">
        <v>999</v>
      </c>
      <c r="C21" s="1222" t="s">
        <v>1024</v>
      </c>
      <c r="D21" s="1223"/>
      <c r="E21" s="54"/>
      <c r="F21" s="54"/>
      <c r="G21" s="54"/>
      <c r="H21" s="54"/>
      <c r="I21" s="54"/>
    </row>
    <row r="22" spans="1:9" x14ac:dyDescent="0.2">
      <c r="A22" s="508"/>
      <c r="C22" s="601"/>
      <c r="D22" s="601"/>
      <c r="E22" s="54"/>
      <c r="F22" s="54"/>
      <c r="G22" s="54"/>
      <c r="H22" s="54"/>
      <c r="I22" s="54"/>
    </row>
    <row r="23" spans="1:9" ht="13.5" thickBot="1" x14ac:dyDescent="0.25">
      <c r="A23" s="54"/>
      <c r="B23" s="55"/>
      <c r="C23" s="54"/>
      <c r="D23" s="54"/>
      <c r="E23" s="54"/>
      <c r="F23" s="54"/>
      <c r="G23" s="54"/>
      <c r="H23" s="54"/>
      <c r="I23" s="54"/>
    </row>
    <row r="24" spans="1:9" ht="13.5" thickBot="1" x14ac:dyDescent="0.25">
      <c r="A24" s="1171" t="s">
        <v>1259</v>
      </c>
      <c r="B24" s="1182"/>
      <c r="C24" s="503" t="s">
        <v>1258</v>
      </c>
      <c r="D24" s="502" t="s">
        <v>1257</v>
      </c>
      <c r="E24" s="54"/>
      <c r="F24" s="54"/>
      <c r="G24" s="54"/>
      <c r="H24" s="54"/>
      <c r="I24" s="54"/>
    </row>
    <row r="25" spans="1:9" ht="13.5" thickBot="1" x14ac:dyDescent="0.25">
      <c r="A25" s="324" t="s">
        <v>1253</v>
      </c>
      <c r="B25" s="185" t="s">
        <v>1252</v>
      </c>
      <c r="C25" s="120">
        <v>200</v>
      </c>
      <c r="D25" s="145">
        <v>260</v>
      </c>
      <c r="E25" s="54"/>
      <c r="F25" s="54"/>
      <c r="G25" s="54"/>
      <c r="H25" s="54"/>
      <c r="I25" s="54"/>
    </row>
    <row r="26" spans="1:9" ht="13.5" hidden="1" thickBot="1" x14ac:dyDescent="0.25">
      <c r="A26" s="62" t="s">
        <v>1011</v>
      </c>
      <c r="B26" s="98" t="s">
        <v>999</v>
      </c>
      <c r="C26" s="115" t="e">
        <f>#REF!*VLOOKUP(C24,last!$B$1:$C$20064,2,0)</f>
        <v>#REF!</v>
      </c>
      <c r="D26" s="114" t="e">
        <f>#REF!*VLOOKUP(D24,last!$B$1:$C$20064,2,0)</f>
        <v>#REF!</v>
      </c>
      <c r="E26" s="54"/>
      <c r="F26" s="54"/>
      <c r="G26" s="54"/>
      <c r="H26" s="54"/>
      <c r="I26" s="54"/>
    </row>
    <row r="27" spans="1:9" ht="13.5" thickBot="1" x14ac:dyDescent="0.25">
      <c r="A27" s="62" t="s">
        <v>1011</v>
      </c>
      <c r="B27" s="98" t="s">
        <v>999</v>
      </c>
      <c r="C27" s="1222" t="s">
        <v>1024</v>
      </c>
      <c r="D27" s="1223"/>
      <c r="E27" s="54"/>
      <c r="F27" s="54"/>
      <c r="G27" s="54"/>
      <c r="H27" s="54"/>
      <c r="I27" s="54"/>
    </row>
    <row r="28" spans="1:9" x14ac:dyDescent="0.2">
      <c r="A28" s="508"/>
      <c r="C28" s="601"/>
      <c r="D28" s="601"/>
      <c r="E28" s="54"/>
      <c r="F28" s="54"/>
      <c r="G28" s="54"/>
      <c r="H28" s="54"/>
      <c r="I28" s="54"/>
    </row>
    <row r="29" spans="1:9" ht="13.5" thickBot="1" x14ac:dyDescent="0.25">
      <c r="A29" s="54"/>
      <c r="B29" s="55"/>
      <c r="C29" s="54"/>
      <c r="D29" s="54"/>
      <c r="E29" s="54"/>
      <c r="F29" s="54"/>
      <c r="G29" s="54"/>
      <c r="H29" s="54"/>
      <c r="I29" s="54"/>
    </row>
    <row r="30" spans="1:9" ht="13.5" thickBot="1" x14ac:dyDescent="0.25">
      <c r="A30" s="1171" t="s">
        <v>1256</v>
      </c>
      <c r="B30" s="1182"/>
      <c r="C30" s="503" t="s">
        <v>1255</v>
      </c>
      <c r="D30" s="502" t="s">
        <v>1254</v>
      </c>
      <c r="E30" s="54"/>
      <c r="F30" s="54"/>
      <c r="G30" s="54"/>
      <c r="H30" s="54"/>
      <c r="I30" s="54"/>
    </row>
    <row r="31" spans="1:9" ht="13.5" thickBot="1" x14ac:dyDescent="0.25">
      <c r="A31" s="324" t="s">
        <v>1253</v>
      </c>
      <c r="B31" s="185" t="s">
        <v>1252</v>
      </c>
      <c r="C31" s="120">
        <v>200</v>
      </c>
      <c r="D31" s="145">
        <v>260</v>
      </c>
      <c r="E31" s="54"/>
      <c r="F31" s="54"/>
      <c r="G31" s="54"/>
      <c r="H31" s="54"/>
      <c r="I31" s="54"/>
    </row>
    <row r="32" spans="1:9" ht="13.5" hidden="1" thickBot="1" x14ac:dyDescent="0.25">
      <c r="A32" s="62" t="s">
        <v>1011</v>
      </c>
      <c r="B32" s="98" t="s">
        <v>999</v>
      </c>
      <c r="C32" s="115" t="e">
        <f>#REF!*VLOOKUP(C30,last!$B$1:$C$20064,2,0)</f>
        <v>#REF!</v>
      </c>
      <c r="D32" s="114" t="e">
        <f>#REF!*VLOOKUP(D30,last!$B$1:$C$20064,2,0)</f>
        <v>#REF!</v>
      </c>
      <c r="E32" s="54"/>
      <c r="F32" s="54"/>
      <c r="G32" s="54"/>
      <c r="H32" s="54"/>
      <c r="I32" s="54"/>
    </row>
    <row r="33" spans="1:9" ht="13.5" thickBot="1" x14ac:dyDescent="0.25">
      <c r="A33" s="62" t="s">
        <v>1011</v>
      </c>
      <c r="B33" s="98" t="s">
        <v>999</v>
      </c>
      <c r="C33" s="1222" t="s">
        <v>1024</v>
      </c>
      <c r="D33" s="1223"/>
      <c r="E33" s="54"/>
      <c r="F33" s="54"/>
      <c r="G33" s="54"/>
      <c r="H33" s="54"/>
      <c r="I33" s="54"/>
    </row>
    <row r="34" spans="1:9" x14ac:dyDescent="0.2">
      <c r="A34" s="54"/>
      <c r="B34" s="55"/>
      <c r="C34" s="54"/>
      <c r="D34" s="54"/>
      <c r="E34" s="54"/>
      <c r="F34" s="54"/>
      <c r="G34" s="54"/>
      <c r="H34" s="54"/>
      <c r="I34" s="54"/>
    </row>
    <row r="35" spans="1:9" x14ac:dyDescent="0.2">
      <c r="A35" s="54"/>
      <c r="B35" s="55"/>
      <c r="C35" s="54"/>
      <c r="D35" s="54"/>
      <c r="E35" s="54"/>
      <c r="F35" s="54"/>
      <c r="G35" s="54"/>
      <c r="H35" s="54"/>
      <c r="I35" s="54"/>
    </row>
    <row r="36" spans="1:9" x14ac:dyDescent="0.2">
      <c r="A36" s="54"/>
      <c r="B36" s="55"/>
      <c r="C36" s="54"/>
      <c r="D36" s="54"/>
      <c r="E36" s="54"/>
      <c r="F36" s="54"/>
      <c r="G36" s="54"/>
      <c r="H36" s="54"/>
      <c r="I36" s="54"/>
    </row>
    <row r="37" spans="1:9" x14ac:dyDescent="0.2">
      <c r="A37" s="54"/>
      <c r="B37" s="55"/>
      <c r="C37" s="54"/>
      <c r="D37" s="54"/>
      <c r="E37" s="54"/>
      <c r="F37" s="54"/>
      <c r="G37" s="54"/>
      <c r="H37" s="54"/>
      <c r="I37" s="54"/>
    </row>
    <row r="38" spans="1:9" x14ac:dyDescent="0.2">
      <c r="A38" s="54"/>
      <c r="B38" s="55"/>
      <c r="C38" s="54"/>
      <c r="D38" s="54"/>
      <c r="E38" s="54"/>
      <c r="F38" s="54"/>
      <c r="G38" s="54"/>
      <c r="H38" s="54"/>
      <c r="I38" s="54"/>
    </row>
    <row r="39" spans="1:9" x14ac:dyDescent="0.2">
      <c r="A39" s="54"/>
      <c r="B39" s="55"/>
      <c r="C39" s="54"/>
      <c r="D39" s="54"/>
      <c r="E39" s="54"/>
      <c r="F39" s="54"/>
      <c r="G39" s="54"/>
      <c r="H39" s="54"/>
      <c r="I39" s="54"/>
    </row>
    <row r="40" spans="1:9" x14ac:dyDescent="0.2">
      <c r="A40" s="54"/>
      <c r="B40" s="55"/>
      <c r="C40" s="54"/>
      <c r="D40" s="54"/>
      <c r="E40" s="54"/>
      <c r="F40" s="54"/>
      <c r="G40" s="54"/>
      <c r="H40" s="54"/>
      <c r="I40" s="54"/>
    </row>
    <row r="41" spans="1:9" x14ac:dyDescent="0.2">
      <c r="A41" s="54"/>
      <c r="B41" s="55"/>
      <c r="C41" s="54"/>
      <c r="D41" s="54"/>
      <c r="E41" s="54"/>
      <c r="F41" s="54"/>
      <c r="G41" s="54"/>
      <c r="H41" s="54"/>
      <c r="I41" s="54"/>
    </row>
    <row r="42" spans="1:9" x14ac:dyDescent="0.2">
      <c r="A42" s="54"/>
      <c r="B42" s="55"/>
      <c r="C42" s="54"/>
      <c r="D42" s="54"/>
      <c r="E42" s="54"/>
      <c r="F42" s="54"/>
      <c r="G42" s="54"/>
      <c r="H42" s="54"/>
      <c r="I42" s="54"/>
    </row>
    <row r="43" spans="1:9" x14ac:dyDescent="0.2">
      <c r="A43" s="54"/>
      <c r="B43" s="55"/>
      <c r="C43" s="54"/>
      <c r="D43" s="54"/>
      <c r="E43" s="54"/>
      <c r="F43" s="54"/>
      <c r="G43" s="54"/>
      <c r="H43" s="54"/>
      <c r="I43" s="54"/>
    </row>
    <row r="44" spans="1:9" x14ac:dyDescent="0.2">
      <c r="A44" s="54"/>
      <c r="B44" s="55"/>
      <c r="C44" s="54"/>
      <c r="D44" s="54"/>
      <c r="E44" s="54"/>
      <c r="F44" s="54"/>
      <c r="G44" s="54"/>
      <c r="H44" s="54"/>
      <c r="I44" s="54"/>
    </row>
    <row r="45" spans="1:9" x14ac:dyDescent="0.2">
      <c r="A45" s="54"/>
      <c r="B45" s="55"/>
      <c r="C45" s="54"/>
      <c r="D45" s="54"/>
      <c r="E45" s="54"/>
      <c r="F45" s="54"/>
      <c r="G45" s="54"/>
      <c r="H45" s="54"/>
      <c r="I45" s="54"/>
    </row>
    <row r="46" spans="1:9" x14ac:dyDescent="0.2">
      <c r="A46" s="54"/>
      <c r="B46" s="55"/>
      <c r="C46" s="54"/>
      <c r="D46" s="54"/>
      <c r="E46" s="54"/>
      <c r="F46" s="54"/>
      <c r="G46" s="54"/>
      <c r="H46" s="54"/>
      <c r="I46" s="54"/>
    </row>
    <row r="47" spans="1:9" x14ac:dyDescent="0.2">
      <c r="A47" s="54"/>
      <c r="B47" s="55"/>
      <c r="C47" s="54"/>
      <c r="D47" s="54"/>
      <c r="E47" s="54"/>
      <c r="F47" s="54"/>
      <c r="G47" s="54"/>
      <c r="H47" s="54"/>
      <c r="I47" s="54"/>
    </row>
    <row r="48" spans="1:9" x14ac:dyDescent="0.2">
      <c r="A48" s="54"/>
      <c r="B48" s="55"/>
      <c r="C48" s="54"/>
      <c r="D48" s="54"/>
      <c r="E48" s="54"/>
      <c r="F48" s="54"/>
      <c r="G48" s="54"/>
      <c r="H48" s="54"/>
      <c r="I48" s="54"/>
    </row>
    <row r="49" spans="1:9" x14ac:dyDescent="0.2">
      <c r="A49" s="54"/>
      <c r="B49" s="55"/>
      <c r="C49" s="54"/>
      <c r="D49" s="54"/>
      <c r="E49" s="54"/>
      <c r="F49" s="54"/>
      <c r="G49" s="54"/>
      <c r="H49" s="54"/>
      <c r="I49" s="54"/>
    </row>
    <row r="50" spans="1:9" x14ac:dyDescent="0.2">
      <c r="A50" s="54"/>
      <c r="B50" s="55"/>
      <c r="C50" s="54"/>
      <c r="D50" s="54"/>
      <c r="E50" s="54"/>
      <c r="F50" s="54"/>
      <c r="G50" s="54"/>
      <c r="H50" s="54"/>
      <c r="I50" s="54"/>
    </row>
  </sheetData>
  <sheetProtection password="CC0B" sheet="1" objects="1" scenarios="1"/>
  <mergeCells count="9">
    <mergeCell ref="C33:D33"/>
    <mergeCell ref="A30:B30"/>
    <mergeCell ref="A2:C3"/>
    <mergeCell ref="A7:B7"/>
    <mergeCell ref="A13:B13"/>
    <mergeCell ref="A18:B18"/>
    <mergeCell ref="A24:B24"/>
    <mergeCell ref="C21:D21"/>
    <mergeCell ref="C27:D27"/>
  </mergeCells>
  <pageMargins left="0.7" right="0.7" top="0.75" bottom="0.75" header="0.3" footer="0.3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D5" sqref="D5"/>
    </sheetView>
  </sheetViews>
  <sheetFormatPr defaultRowHeight="12.75" x14ac:dyDescent="0.2"/>
  <cols>
    <col min="1" max="1" width="27.5703125" style="52" bestFit="1" customWidth="1"/>
    <col min="2" max="2" width="12.7109375" style="52" customWidth="1"/>
    <col min="3" max="3" width="14.5703125" style="53" bestFit="1" customWidth="1"/>
    <col min="4" max="4" width="13.140625" style="52" customWidth="1"/>
    <col min="5" max="10" width="13" style="52" customWidth="1"/>
    <col min="11" max="11" width="6.5703125" style="52" bestFit="1" customWidth="1"/>
    <col min="12" max="12" width="5.140625" style="52" bestFit="1" customWidth="1"/>
    <col min="13" max="13" width="5.7109375" style="52" bestFit="1" customWidth="1"/>
    <col min="14" max="14" width="6.5703125" style="52" bestFit="1" customWidth="1"/>
    <col min="15" max="15" width="5.7109375" style="52" bestFit="1" customWidth="1"/>
    <col min="16" max="16" width="5.140625" style="52" bestFit="1" customWidth="1"/>
    <col min="17" max="18" width="5.7109375" style="52" bestFit="1" customWidth="1"/>
    <col min="19" max="19" width="5.5703125" style="52" bestFit="1" customWidth="1"/>
    <col min="20" max="20" width="5.7109375" style="52" bestFit="1" customWidth="1"/>
    <col min="21" max="28" width="5.5703125" style="52" bestFit="1" customWidth="1"/>
    <col min="29" max="16384" width="9.140625" style="52"/>
  </cols>
  <sheetData>
    <row r="1" spans="1:12" ht="13.5" thickBot="1" x14ac:dyDescent="0.25">
      <c r="A1" s="169"/>
      <c r="B1" s="169"/>
      <c r="C1" s="162"/>
      <c r="D1" s="169"/>
      <c r="E1" s="169"/>
      <c r="F1" s="169"/>
      <c r="G1" s="169"/>
      <c r="H1" s="169"/>
      <c r="I1" s="169"/>
      <c r="J1" s="169"/>
    </row>
    <row r="2" spans="1:12" ht="19.5" customHeight="1" x14ac:dyDescent="0.2">
      <c r="A2" s="1163" t="s">
        <v>1264</v>
      </c>
      <c r="B2" s="1164"/>
      <c r="C2" s="1165"/>
      <c r="D2" s="513"/>
      <c r="E2" s="513"/>
      <c r="F2" s="513"/>
      <c r="G2" s="513"/>
      <c r="H2" s="513"/>
      <c r="I2" s="513"/>
      <c r="J2" s="513"/>
    </row>
    <row r="3" spans="1:12" ht="27" customHeight="1" thickBot="1" x14ac:dyDescent="0.25">
      <c r="A3" s="1166"/>
      <c r="B3" s="1167"/>
      <c r="C3" s="1168"/>
      <c r="D3" s="513"/>
      <c r="E3" s="513"/>
      <c r="F3" s="513"/>
      <c r="G3" s="513"/>
      <c r="H3" s="513"/>
      <c r="I3" s="513"/>
      <c r="J3" s="513"/>
    </row>
    <row r="4" spans="1:12" s="169" customFormat="1" ht="7.5" customHeight="1" x14ac:dyDescent="0.2">
      <c r="C4" s="162"/>
    </row>
    <row r="5" spans="1:12" x14ac:dyDescent="0.2">
      <c r="A5" s="54"/>
      <c r="B5" s="54"/>
      <c r="C5" s="55"/>
      <c r="D5" s="54"/>
      <c r="E5" s="54"/>
      <c r="F5" s="54"/>
      <c r="G5" s="54"/>
      <c r="H5" s="54"/>
      <c r="I5" s="54"/>
      <c r="J5" s="54"/>
    </row>
    <row r="6" spans="1:12" x14ac:dyDescent="0.2">
      <c r="A6" s="54"/>
      <c r="B6" s="54"/>
      <c r="C6" s="55"/>
      <c r="D6" s="54"/>
      <c r="E6" s="54"/>
      <c r="F6" s="54"/>
      <c r="G6" s="54"/>
      <c r="H6" s="54"/>
      <c r="I6" s="54"/>
      <c r="J6" s="54"/>
    </row>
    <row r="7" spans="1:12" ht="13.5" thickBot="1" x14ac:dyDescent="0.25">
      <c r="A7" s="543"/>
      <c r="B7" s="543"/>
      <c r="C7" s="542"/>
      <c r="D7" s="1169" t="s">
        <v>1139</v>
      </c>
      <c r="E7" s="1170"/>
      <c r="F7" s="1170"/>
      <c r="G7" s="1170"/>
      <c r="H7" s="1170"/>
      <c r="I7" s="1170"/>
      <c r="J7" s="1170"/>
    </row>
    <row r="8" spans="1:12" ht="13.5" thickBot="1" x14ac:dyDescent="0.25">
      <c r="A8" s="1171" t="s">
        <v>1018</v>
      </c>
      <c r="B8" s="1172"/>
      <c r="C8" s="1173"/>
      <c r="D8" s="430" t="s">
        <v>141</v>
      </c>
      <c r="E8" s="541" t="s">
        <v>147</v>
      </c>
      <c r="F8" s="541" t="s">
        <v>146</v>
      </c>
      <c r="G8" s="541" t="s">
        <v>145</v>
      </c>
      <c r="H8" s="541" t="s">
        <v>144</v>
      </c>
      <c r="I8" s="541" t="s">
        <v>143</v>
      </c>
      <c r="J8" s="540" t="s">
        <v>142</v>
      </c>
    </row>
    <row r="9" spans="1:12" x14ac:dyDescent="0.2">
      <c r="A9" s="889" t="s">
        <v>1203</v>
      </c>
      <c r="B9" s="893"/>
      <c r="C9" s="85" t="s">
        <v>1014</v>
      </c>
      <c r="D9" s="539">
        <v>20</v>
      </c>
      <c r="E9" s="538">
        <v>25</v>
      </c>
      <c r="F9" s="538">
        <v>30</v>
      </c>
      <c r="G9" s="538">
        <v>35</v>
      </c>
      <c r="H9" s="538">
        <v>40</v>
      </c>
      <c r="I9" s="538">
        <v>45</v>
      </c>
      <c r="J9" s="154">
        <v>50</v>
      </c>
    </row>
    <row r="10" spans="1:12" x14ac:dyDescent="0.2">
      <c r="A10" s="865" t="s">
        <v>1202</v>
      </c>
      <c r="B10" s="867"/>
      <c r="C10" s="66" t="s">
        <v>1014</v>
      </c>
      <c r="D10" s="120">
        <v>22.4</v>
      </c>
      <c r="E10" s="81">
        <v>28</v>
      </c>
      <c r="F10" s="81">
        <v>33.6</v>
      </c>
      <c r="G10" s="81">
        <v>37.5</v>
      </c>
      <c r="H10" s="81">
        <v>44.8</v>
      </c>
      <c r="I10" s="81">
        <v>50.4</v>
      </c>
      <c r="J10" s="80">
        <v>56</v>
      </c>
    </row>
    <row r="11" spans="1:12" ht="13.5" thickBot="1" x14ac:dyDescent="0.25">
      <c r="A11" s="961" t="s">
        <v>1011</v>
      </c>
      <c r="B11" s="962"/>
      <c r="C11" s="77" t="s">
        <v>999</v>
      </c>
      <c r="D11" s="115">
        <f>'Интерактивный прайс-лист'!$F$26*VLOOKUP(D8,last!$B$1:$C$2061,2,0)</f>
        <v>13593</v>
      </c>
      <c r="E11" s="76">
        <f>'Интерактивный прайс-лист'!$F$26*VLOOKUP(E8,last!$B$1:$C$2061,2,0)</f>
        <v>14456</v>
      </c>
      <c r="F11" s="76">
        <f>'Интерактивный прайс-лист'!$F$26*VLOOKUP(F8,last!$B$1:$C$2061,2,0)</f>
        <v>17352</v>
      </c>
      <c r="G11" s="76">
        <f>'Интерактивный прайс-лист'!$F$26*VLOOKUP(G8,last!$B$1:$C$2061,2,0)</f>
        <v>20238</v>
      </c>
      <c r="H11" s="76">
        <f>'Интерактивный прайс-лист'!$F$26*VLOOKUP(H8,last!$B$1:$C$2061,2,0)</f>
        <v>23124</v>
      </c>
      <c r="I11" s="76">
        <f>'Интерактивный прайс-лист'!$F$26*VLOOKUP(I8,last!$B$1:$C$2061,2,0)</f>
        <v>26598</v>
      </c>
      <c r="J11" s="75">
        <f>'Интерактивный прайс-лист'!$F$26*VLOOKUP(J8,last!$B$1:$C$2061,2,0)</f>
        <v>29260</v>
      </c>
    </row>
    <row r="12" spans="1:12" x14ac:dyDescent="0.2">
      <c r="A12" s="177"/>
      <c r="B12" s="177"/>
      <c r="C12" s="55"/>
      <c r="D12" s="242"/>
      <c r="E12" s="242"/>
      <c r="F12" s="242"/>
      <c r="G12" s="242"/>
      <c r="H12" s="242"/>
      <c r="I12" s="242"/>
      <c r="J12" s="242"/>
    </row>
    <row r="13" spans="1:12" x14ac:dyDescent="0.2">
      <c r="A13" s="54"/>
      <c r="B13" s="54"/>
      <c r="C13" s="55"/>
      <c r="D13" s="54"/>
      <c r="E13" s="54"/>
      <c r="F13" s="54"/>
      <c r="G13" s="54"/>
      <c r="H13" s="54"/>
      <c r="I13" s="54"/>
      <c r="J13" s="54"/>
    </row>
    <row r="14" spans="1:12" x14ac:dyDescent="0.2">
      <c r="A14" s="54"/>
      <c r="B14" s="54"/>
      <c r="C14" s="55"/>
      <c r="D14" s="54"/>
      <c r="E14" s="54"/>
      <c r="F14" s="54"/>
      <c r="G14" s="54"/>
      <c r="H14" s="54"/>
      <c r="I14" s="54"/>
      <c r="J14" s="54"/>
      <c r="K14" s="54"/>
      <c r="L14" s="54"/>
    </row>
    <row r="15" spans="1:12" x14ac:dyDescent="0.2">
      <c r="A15" s="54"/>
      <c r="B15" s="54"/>
      <c r="C15" s="55"/>
      <c r="D15" s="54"/>
      <c r="E15" s="54"/>
      <c r="F15" s="54"/>
      <c r="G15" s="54"/>
      <c r="H15" s="54"/>
      <c r="I15" s="54"/>
      <c r="J15" s="54"/>
      <c r="K15" s="54"/>
      <c r="L15" s="54"/>
    </row>
    <row r="16" spans="1:12" x14ac:dyDescent="0.2">
      <c r="A16" s="54"/>
      <c r="B16" s="54"/>
      <c r="C16" s="55"/>
      <c r="D16" s="54"/>
      <c r="E16" s="54"/>
      <c r="F16" s="54"/>
      <c r="G16" s="54"/>
      <c r="H16" s="54"/>
      <c r="I16" s="54"/>
      <c r="J16" s="54"/>
      <c r="K16" s="54"/>
      <c r="L16" s="54"/>
    </row>
    <row r="17" spans="1:12" x14ac:dyDescent="0.2">
      <c r="A17" s="54"/>
      <c r="B17" s="54"/>
      <c r="C17" s="55"/>
      <c r="D17" s="54"/>
      <c r="E17" s="54"/>
      <c r="F17" s="54"/>
      <c r="G17" s="54"/>
      <c r="H17" s="54"/>
      <c r="I17" s="54"/>
      <c r="J17" s="54"/>
      <c r="K17" s="54"/>
      <c r="L17" s="54"/>
    </row>
    <row r="18" spans="1:12" x14ac:dyDescent="0.2">
      <c r="A18" s="54"/>
      <c r="B18" s="54"/>
      <c r="C18" s="55"/>
      <c r="D18" s="54"/>
      <c r="E18" s="54"/>
      <c r="F18" s="54"/>
      <c r="G18" s="54"/>
      <c r="H18" s="54"/>
      <c r="I18" s="54"/>
      <c r="J18" s="54"/>
      <c r="K18" s="54"/>
      <c r="L18" s="54"/>
    </row>
    <row r="19" spans="1:12" x14ac:dyDescent="0.2">
      <c r="A19" s="54"/>
      <c r="B19" s="54"/>
      <c r="C19" s="55"/>
      <c r="D19" s="54"/>
      <c r="E19" s="54"/>
      <c r="F19" s="54"/>
      <c r="G19" s="54"/>
      <c r="H19" s="54"/>
      <c r="I19" s="54"/>
      <c r="J19" s="54"/>
      <c r="K19" s="54"/>
      <c r="L19" s="54"/>
    </row>
    <row r="20" spans="1:12" x14ac:dyDescent="0.2">
      <c r="A20" s="54"/>
      <c r="B20" s="54"/>
      <c r="C20" s="55"/>
      <c r="D20" s="54"/>
      <c r="E20" s="54"/>
      <c r="F20" s="54"/>
      <c r="G20" s="54"/>
      <c r="H20" s="54"/>
      <c r="I20" s="54"/>
      <c r="J20" s="54"/>
      <c r="K20" s="54"/>
      <c r="L20" s="54"/>
    </row>
    <row r="21" spans="1:12" x14ac:dyDescent="0.2">
      <c r="A21" s="54"/>
      <c r="B21" s="54"/>
      <c r="C21" s="55"/>
      <c r="D21" s="54"/>
      <c r="E21" s="54"/>
      <c r="F21" s="54"/>
      <c r="G21" s="54"/>
      <c r="H21" s="54"/>
      <c r="I21" s="54"/>
      <c r="J21" s="54"/>
      <c r="K21" s="54"/>
      <c r="L21" s="54"/>
    </row>
    <row r="22" spans="1:12" x14ac:dyDescent="0.2">
      <c r="A22" s="54"/>
      <c r="B22" s="54"/>
      <c r="C22" s="55"/>
      <c r="D22" s="54"/>
      <c r="E22" s="54"/>
      <c r="F22" s="54"/>
      <c r="G22" s="54"/>
      <c r="H22" s="54"/>
      <c r="I22" s="54"/>
      <c r="J22" s="54"/>
      <c r="K22" s="54"/>
      <c r="L22" s="54"/>
    </row>
    <row r="23" spans="1:12" x14ac:dyDescent="0.2">
      <c r="A23" s="54"/>
      <c r="B23" s="54"/>
      <c r="C23" s="55"/>
      <c r="D23" s="54"/>
      <c r="E23" s="54"/>
      <c r="F23" s="54"/>
      <c r="G23" s="54"/>
      <c r="H23" s="54"/>
      <c r="I23" s="54"/>
      <c r="J23" s="54"/>
      <c r="K23" s="54"/>
      <c r="L23" s="54"/>
    </row>
    <row r="24" spans="1:12" x14ac:dyDescent="0.2">
      <c r="A24" s="54"/>
      <c r="B24" s="54"/>
      <c r="C24" s="55"/>
      <c r="D24" s="54"/>
      <c r="E24" s="54"/>
      <c r="F24" s="54"/>
      <c r="G24" s="54"/>
      <c r="H24" s="54"/>
      <c r="I24" s="54"/>
      <c r="J24" s="54"/>
      <c r="K24" s="54"/>
      <c r="L24" s="54"/>
    </row>
    <row r="25" spans="1:12" x14ac:dyDescent="0.2">
      <c r="A25" s="54"/>
      <c r="B25" s="54"/>
      <c r="C25" s="55"/>
      <c r="D25" s="54"/>
      <c r="E25" s="54"/>
      <c r="F25" s="54"/>
      <c r="G25" s="54"/>
      <c r="H25" s="54"/>
      <c r="I25" s="54"/>
      <c r="J25" s="54"/>
      <c r="K25" s="54"/>
      <c r="L25" s="54"/>
    </row>
    <row r="26" spans="1:12" x14ac:dyDescent="0.2">
      <c r="A26" s="54"/>
      <c r="B26" s="54"/>
      <c r="C26" s="55"/>
      <c r="D26" s="54"/>
      <c r="E26" s="54"/>
      <c r="F26" s="54"/>
      <c r="G26" s="54"/>
      <c r="H26" s="54"/>
      <c r="I26" s="54"/>
      <c r="J26" s="54"/>
      <c r="K26" s="54"/>
      <c r="L26" s="54"/>
    </row>
    <row r="27" spans="1:12" x14ac:dyDescent="0.2">
      <c r="A27" s="54"/>
      <c r="B27" s="54"/>
      <c r="C27" s="55"/>
      <c r="D27" s="54"/>
      <c r="E27" s="54"/>
      <c r="F27" s="54"/>
      <c r="G27" s="54"/>
      <c r="H27" s="54"/>
      <c r="I27" s="54"/>
      <c r="J27" s="54"/>
      <c r="K27" s="54"/>
      <c r="L27" s="54"/>
    </row>
    <row r="28" spans="1:12" x14ac:dyDescent="0.2">
      <c r="A28" s="54"/>
      <c r="B28" s="54"/>
      <c r="C28" s="55"/>
      <c r="D28" s="54"/>
      <c r="E28" s="54"/>
      <c r="F28" s="54"/>
      <c r="G28" s="54"/>
      <c r="H28" s="54"/>
      <c r="I28" s="54"/>
      <c r="J28" s="54"/>
      <c r="K28" s="54"/>
      <c r="L28" s="54"/>
    </row>
    <row r="29" spans="1:12" x14ac:dyDescent="0.2">
      <c r="A29" s="54"/>
      <c r="B29" s="54"/>
      <c r="C29" s="55"/>
      <c r="D29" s="54"/>
      <c r="E29" s="54"/>
      <c r="F29" s="54"/>
      <c r="G29" s="54"/>
      <c r="H29" s="54"/>
      <c r="I29" s="54"/>
      <c r="J29" s="54"/>
      <c r="K29" s="54"/>
      <c r="L29" s="54"/>
    </row>
    <row r="30" spans="1:12" x14ac:dyDescent="0.2">
      <c r="A30" s="54"/>
      <c r="B30" s="54"/>
      <c r="C30" s="55"/>
      <c r="D30" s="54"/>
      <c r="E30" s="54"/>
      <c r="F30" s="54"/>
      <c r="G30" s="54"/>
      <c r="H30" s="54"/>
      <c r="I30" s="54"/>
      <c r="J30" s="54"/>
      <c r="K30" s="54"/>
      <c r="L30" s="54"/>
    </row>
    <row r="31" spans="1:12" x14ac:dyDescent="0.2">
      <c r="A31" s="54"/>
      <c r="B31" s="54"/>
      <c r="C31" s="55"/>
      <c r="D31" s="54"/>
      <c r="E31" s="54"/>
      <c r="F31" s="54"/>
      <c r="G31" s="54"/>
      <c r="H31" s="54"/>
      <c r="I31" s="54"/>
      <c r="J31" s="54"/>
      <c r="K31" s="54"/>
      <c r="L31" s="54"/>
    </row>
    <row r="32" spans="1:12" x14ac:dyDescent="0.2">
      <c r="A32" s="54"/>
      <c r="B32" s="54"/>
      <c r="C32" s="55"/>
      <c r="D32" s="54"/>
      <c r="E32" s="54"/>
      <c r="F32" s="54"/>
      <c r="G32" s="54"/>
      <c r="H32" s="54"/>
      <c r="I32" s="54"/>
      <c r="J32" s="54"/>
      <c r="K32" s="54"/>
      <c r="L32" s="54"/>
    </row>
    <row r="33" spans="1:12" x14ac:dyDescent="0.2">
      <c r="A33" s="54"/>
      <c r="B33" s="54"/>
      <c r="C33" s="55"/>
      <c r="D33" s="54"/>
      <c r="E33" s="54"/>
      <c r="F33" s="54"/>
      <c r="G33" s="54"/>
      <c r="H33" s="54"/>
      <c r="I33" s="54"/>
      <c r="J33" s="54"/>
      <c r="K33" s="54"/>
      <c r="L33" s="54"/>
    </row>
    <row r="34" spans="1:12" x14ac:dyDescent="0.2">
      <c r="A34" s="54"/>
      <c r="B34" s="54"/>
      <c r="C34" s="55"/>
      <c r="D34" s="54"/>
      <c r="E34" s="54"/>
      <c r="F34" s="54"/>
      <c r="G34" s="54"/>
      <c r="H34" s="54"/>
      <c r="I34" s="54"/>
      <c r="J34" s="54"/>
      <c r="K34" s="54"/>
      <c r="L34" s="54"/>
    </row>
    <row r="35" spans="1:12" x14ac:dyDescent="0.2">
      <c r="A35" s="54"/>
      <c r="B35" s="54"/>
      <c r="C35" s="55"/>
      <c r="D35" s="54"/>
      <c r="E35" s="54"/>
      <c r="F35" s="54"/>
      <c r="G35" s="54"/>
      <c r="H35" s="54"/>
      <c r="I35" s="54"/>
      <c r="J35" s="54"/>
      <c r="K35" s="54"/>
      <c r="L35" s="54"/>
    </row>
    <row r="36" spans="1:12" x14ac:dyDescent="0.2">
      <c r="A36" s="54"/>
      <c r="B36" s="54"/>
      <c r="C36" s="55"/>
      <c r="D36" s="54"/>
      <c r="E36" s="54"/>
      <c r="F36" s="54"/>
      <c r="G36" s="54"/>
      <c r="H36" s="54"/>
      <c r="I36" s="54"/>
      <c r="J36" s="54"/>
      <c r="K36" s="54"/>
      <c r="L36" s="54"/>
    </row>
    <row r="37" spans="1:12" x14ac:dyDescent="0.2">
      <c r="A37" s="54"/>
      <c r="B37" s="54"/>
      <c r="C37" s="55"/>
      <c r="D37" s="54"/>
      <c r="E37" s="54"/>
      <c r="F37" s="54"/>
      <c r="G37" s="54"/>
      <c r="H37" s="54"/>
      <c r="I37" s="54"/>
      <c r="J37" s="54"/>
      <c r="K37" s="54"/>
      <c r="L37" s="54"/>
    </row>
    <row r="38" spans="1:12" x14ac:dyDescent="0.2">
      <c r="A38" s="54"/>
      <c r="B38" s="54"/>
      <c r="C38" s="55"/>
      <c r="D38" s="54"/>
      <c r="E38" s="54"/>
      <c r="F38" s="54"/>
      <c r="G38" s="54"/>
      <c r="H38" s="54"/>
      <c r="I38" s="54"/>
      <c r="J38" s="54"/>
      <c r="K38" s="54"/>
      <c r="L38" s="54"/>
    </row>
    <row r="39" spans="1:12" x14ac:dyDescent="0.2">
      <c r="A39" s="54"/>
      <c r="B39" s="54"/>
      <c r="C39" s="55"/>
      <c r="D39" s="54"/>
      <c r="E39" s="54"/>
      <c r="F39" s="54"/>
      <c r="G39" s="54"/>
      <c r="H39" s="54"/>
      <c r="I39" s="54"/>
      <c r="J39" s="54"/>
      <c r="K39" s="54"/>
      <c r="L39" s="54"/>
    </row>
    <row r="40" spans="1:12" x14ac:dyDescent="0.2">
      <c r="A40" s="54"/>
      <c r="B40" s="54"/>
      <c r="C40" s="55"/>
      <c r="D40" s="54"/>
      <c r="E40" s="54"/>
      <c r="F40" s="54"/>
      <c r="G40" s="54"/>
      <c r="H40" s="54"/>
      <c r="I40" s="54"/>
      <c r="J40" s="54"/>
      <c r="K40" s="54"/>
      <c r="L40" s="54"/>
    </row>
    <row r="41" spans="1:12" x14ac:dyDescent="0.2">
      <c r="A41" s="54"/>
      <c r="B41" s="54"/>
      <c r="C41" s="55"/>
      <c r="D41" s="54"/>
      <c r="E41" s="54"/>
      <c r="F41" s="54"/>
      <c r="G41" s="54"/>
      <c r="H41" s="54"/>
      <c r="I41" s="54"/>
      <c r="J41" s="54"/>
      <c r="K41" s="54"/>
      <c r="L41" s="54"/>
    </row>
    <row r="42" spans="1:12" x14ac:dyDescent="0.2">
      <c r="A42" s="54"/>
      <c r="B42" s="54"/>
      <c r="C42" s="55"/>
      <c r="D42" s="54"/>
      <c r="E42" s="54"/>
      <c r="F42" s="54"/>
      <c r="G42" s="54"/>
      <c r="H42" s="54"/>
      <c r="I42" s="54"/>
      <c r="J42" s="54"/>
      <c r="K42" s="54"/>
      <c r="L42" s="54"/>
    </row>
    <row r="43" spans="1:12" x14ac:dyDescent="0.2">
      <c r="A43" s="54"/>
      <c r="B43" s="54"/>
      <c r="C43" s="55"/>
      <c r="D43" s="54"/>
      <c r="E43" s="54"/>
      <c r="F43" s="54"/>
      <c r="G43" s="54"/>
      <c r="H43" s="54"/>
      <c r="I43" s="54"/>
      <c r="J43" s="54"/>
      <c r="K43" s="54"/>
      <c r="L43" s="54"/>
    </row>
  </sheetData>
  <sheetProtection password="CC0B" sheet="1" objects="1" scenarios="1"/>
  <mergeCells count="6">
    <mergeCell ref="A11:B11"/>
    <mergeCell ref="A2:C3"/>
    <mergeCell ref="D7:J7"/>
    <mergeCell ref="A8:C8"/>
    <mergeCell ref="A9:B9"/>
    <mergeCell ref="A10:B10"/>
  </mergeCells>
  <pageMargins left="0.75" right="0.75" top="1" bottom="1" header="0.5" footer="0.5"/>
  <pageSetup paperSize="9" scale="43" fitToHeight="1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0"/>
  <sheetViews>
    <sheetView view="pageBreakPreview" zoomScale="85" zoomScaleNormal="70" zoomScaleSheetLayoutView="85" workbookViewId="0">
      <pane xSplit="4" ySplit="4" topLeftCell="E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K6" sqref="K6"/>
    </sheetView>
  </sheetViews>
  <sheetFormatPr defaultRowHeight="12.75" x14ac:dyDescent="0.2"/>
  <cols>
    <col min="1" max="1" width="35.5703125" style="52" customWidth="1"/>
    <col min="2" max="2" width="26.7109375" style="52" bestFit="1" customWidth="1"/>
    <col min="3" max="3" width="14.28515625" style="52" bestFit="1" customWidth="1"/>
    <col min="4" max="4" width="13.85546875" style="53" bestFit="1" customWidth="1"/>
    <col min="5" max="11" width="13.7109375" style="53" customWidth="1"/>
    <col min="12" max="17" width="13.7109375" style="52" customWidth="1"/>
    <col min="18" max="16384" width="9.140625" style="52"/>
  </cols>
  <sheetData>
    <row r="1" spans="1:17" ht="13.5" thickBot="1" x14ac:dyDescent="0.25">
      <c r="A1" s="169"/>
      <c r="B1" s="169"/>
      <c r="C1" s="169"/>
      <c r="D1" s="162"/>
      <c r="E1" s="624"/>
      <c r="F1" s="1228" t="s">
        <v>1062</v>
      </c>
      <c r="G1" s="1228"/>
      <c r="H1" s="1228"/>
      <c r="I1" s="1228"/>
      <c r="J1" s="1228"/>
      <c r="K1" s="1228"/>
      <c r="L1" s="1228"/>
      <c r="M1" s="1228"/>
      <c r="N1" s="1228"/>
      <c r="O1" s="1228"/>
      <c r="P1" s="1228"/>
      <c r="Q1" s="1229"/>
    </row>
    <row r="2" spans="1:17" x14ac:dyDescent="0.2">
      <c r="A2" s="948" t="s">
        <v>1296</v>
      </c>
      <c r="B2" s="949"/>
      <c r="C2" s="949"/>
      <c r="D2" s="950"/>
      <c r="E2" s="942">
        <v>15</v>
      </c>
      <c r="F2" s="944">
        <v>20</v>
      </c>
      <c r="G2" s="944">
        <v>25</v>
      </c>
      <c r="H2" s="944">
        <v>32</v>
      </c>
      <c r="I2" s="944">
        <v>40</v>
      </c>
      <c r="J2" s="944">
        <v>50</v>
      </c>
      <c r="K2" s="944">
        <v>63</v>
      </c>
      <c r="L2" s="944">
        <v>80</v>
      </c>
      <c r="M2" s="944">
        <v>100</v>
      </c>
      <c r="N2" s="944">
        <v>125</v>
      </c>
      <c r="O2" s="944">
        <v>140</v>
      </c>
      <c r="P2" s="944">
        <v>200</v>
      </c>
      <c r="Q2" s="946">
        <v>250</v>
      </c>
    </row>
    <row r="3" spans="1:17" ht="13.5" thickBot="1" x14ac:dyDescent="0.25">
      <c r="A3" s="951"/>
      <c r="B3" s="952"/>
      <c r="C3" s="952"/>
      <c r="D3" s="953"/>
      <c r="E3" s="943"/>
      <c r="F3" s="945"/>
      <c r="G3" s="945"/>
      <c r="H3" s="945"/>
      <c r="I3" s="945"/>
      <c r="J3" s="945"/>
      <c r="K3" s="945"/>
      <c r="L3" s="945"/>
      <c r="M3" s="945"/>
      <c r="N3" s="945"/>
      <c r="O3" s="945"/>
      <c r="P3" s="945"/>
      <c r="Q3" s="947"/>
    </row>
    <row r="4" spans="1:17" s="169" customFormat="1" ht="7.5" customHeight="1" x14ac:dyDescent="0.2">
      <c r="D4" s="162"/>
      <c r="E4" s="162"/>
      <c r="F4" s="162"/>
      <c r="G4" s="162"/>
      <c r="H4" s="162"/>
      <c r="I4" s="162"/>
      <c r="J4" s="162"/>
      <c r="K4" s="162"/>
    </row>
    <row r="5" spans="1:17" x14ac:dyDescent="0.2">
      <c r="A5" s="54"/>
      <c r="B5" s="54"/>
      <c r="C5" s="54"/>
      <c r="D5" s="55"/>
      <c r="E5" s="55"/>
      <c r="F5" s="55"/>
      <c r="G5" s="55"/>
      <c r="H5" s="55"/>
      <c r="I5" s="55"/>
      <c r="J5" s="55"/>
      <c r="K5" s="55"/>
      <c r="L5" s="54"/>
      <c r="M5" s="54"/>
      <c r="N5" s="54"/>
      <c r="O5" s="54"/>
      <c r="P5" s="54"/>
      <c r="Q5" s="54"/>
    </row>
    <row r="6" spans="1:17" x14ac:dyDescent="0.2">
      <c r="A6" s="54"/>
      <c r="B6" s="54"/>
      <c r="C6" s="54"/>
      <c r="D6" s="55"/>
      <c r="E6" s="55"/>
      <c r="F6" s="55"/>
      <c r="G6" s="55"/>
      <c r="H6" s="55"/>
      <c r="I6" s="55"/>
      <c r="J6" s="55"/>
      <c r="K6" s="55"/>
      <c r="L6" s="54"/>
      <c r="M6" s="54"/>
      <c r="N6" s="54"/>
      <c r="O6" s="2"/>
      <c r="P6" s="54"/>
      <c r="Q6" s="54"/>
    </row>
    <row r="7" spans="1:17" ht="24" customHeight="1" thickBot="1" x14ac:dyDescent="0.25">
      <c r="A7" s="1232" t="s">
        <v>1295</v>
      </c>
      <c r="B7" s="1232"/>
      <c r="C7" s="1232"/>
      <c r="D7" s="1232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241"/>
      <c r="P7" s="239"/>
      <c r="Q7" s="239"/>
    </row>
    <row r="8" spans="1:17" x14ac:dyDescent="0.2">
      <c r="A8" s="1194" t="s">
        <v>1267</v>
      </c>
      <c r="B8" s="1195"/>
      <c r="C8" s="1195"/>
      <c r="D8" s="1224"/>
      <c r="E8" s="106"/>
      <c r="F8" s="127" t="s">
        <v>424</v>
      </c>
      <c r="G8" s="106" t="s">
        <v>423</v>
      </c>
      <c r="H8" s="106" t="s">
        <v>422</v>
      </c>
      <c r="I8" s="106" t="s">
        <v>421</v>
      </c>
      <c r="J8" s="106" t="s">
        <v>420</v>
      </c>
      <c r="K8" s="106" t="s">
        <v>419</v>
      </c>
      <c r="L8" s="106" t="s">
        <v>418</v>
      </c>
      <c r="M8" s="106" t="s">
        <v>426</v>
      </c>
      <c r="N8" s="105" t="s">
        <v>425</v>
      </c>
      <c r="O8" s="2"/>
      <c r="P8" s="54"/>
      <c r="Q8" s="54"/>
    </row>
    <row r="9" spans="1:17" ht="13.5" thickBot="1" x14ac:dyDescent="0.25">
      <c r="A9" s="1225" t="s">
        <v>1070</v>
      </c>
      <c r="B9" s="1226"/>
      <c r="C9" s="1226"/>
      <c r="D9" s="1227"/>
      <c r="E9" s="102"/>
      <c r="F9" s="124" t="s">
        <v>929</v>
      </c>
      <c r="G9" s="102" t="s">
        <v>929</v>
      </c>
      <c r="H9" s="102" t="s">
        <v>929</v>
      </c>
      <c r="I9" s="102" t="s">
        <v>929</v>
      </c>
      <c r="J9" s="102" t="s">
        <v>929</v>
      </c>
      <c r="K9" s="102" t="s">
        <v>929</v>
      </c>
      <c r="L9" s="102" t="s">
        <v>929</v>
      </c>
      <c r="M9" s="102" t="s">
        <v>929</v>
      </c>
      <c r="N9" s="101" t="s">
        <v>929</v>
      </c>
      <c r="O9" s="2"/>
      <c r="P9" s="54"/>
      <c r="Q9" s="54"/>
    </row>
    <row r="10" spans="1:17" x14ac:dyDescent="0.2">
      <c r="A10" s="889" t="s">
        <v>1017</v>
      </c>
      <c r="B10" s="893"/>
      <c r="C10" s="893"/>
      <c r="D10" s="188" t="s">
        <v>1014</v>
      </c>
      <c r="E10" s="84"/>
      <c r="F10" s="147">
        <v>2.2000000000000002</v>
      </c>
      <c r="G10" s="84">
        <v>2.8</v>
      </c>
      <c r="H10" s="84">
        <v>3.6</v>
      </c>
      <c r="I10" s="84">
        <v>4.5</v>
      </c>
      <c r="J10" s="84">
        <v>5.6</v>
      </c>
      <c r="K10" s="84">
        <v>7.1</v>
      </c>
      <c r="L10" s="84">
        <v>9</v>
      </c>
      <c r="M10" s="84">
        <v>11.2</v>
      </c>
      <c r="N10" s="83">
        <v>14</v>
      </c>
      <c r="O10" s="2"/>
      <c r="P10" s="54"/>
      <c r="Q10" s="54"/>
    </row>
    <row r="11" spans="1:17" x14ac:dyDescent="0.2">
      <c r="A11" s="865" t="s">
        <v>1016</v>
      </c>
      <c r="B11" s="867"/>
      <c r="C11" s="867"/>
      <c r="D11" s="185" t="s">
        <v>1014</v>
      </c>
      <c r="E11" s="81"/>
      <c r="F11" s="145">
        <v>2.5</v>
      </c>
      <c r="G11" s="81">
        <v>3.2</v>
      </c>
      <c r="H11" s="81">
        <v>4</v>
      </c>
      <c r="I11" s="81">
        <v>5</v>
      </c>
      <c r="J11" s="81">
        <v>6.3</v>
      </c>
      <c r="K11" s="81">
        <v>8</v>
      </c>
      <c r="L11" s="81">
        <v>10</v>
      </c>
      <c r="M11" s="81">
        <v>12.5</v>
      </c>
      <c r="N11" s="80">
        <v>16</v>
      </c>
      <c r="O11" s="2"/>
      <c r="P11" s="54"/>
      <c r="Q11" s="54"/>
    </row>
    <row r="12" spans="1:17" x14ac:dyDescent="0.2">
      <c r="A12" s="865" t="s">
        <v>1012</v>
      </c>
      <c r="B12" s="867"/>
      <c r="C12" s="867"/>
      <c r="D12" s="185" t="s">
        <v>999</v>
      </c>
      <c r="E12" s="79"/>
      <c r="F12" s="116">
        <f>'Интерактивный прайс-лист'!$F$26*VLOOKUP(F8,last!$B$1:$C$1698,2,0)</f>
        <v>2000</v>
      </c>
      <c r="G12" s="79">
        <f>'Интерактивный прайс-лист'!$F$26*VLOOKUP(G8,last!$B$1:$C$1698,2,0)</f>
        <v>2060</v>
      </c>
      <c r="H12" s="79">
        <f>'Интерактивный прайс-лист'!$F$26*VLOOKUP(H8,last!$B$1:$C$1698,2,0)</f>
        <v>2202</v>
      </c>
      <c r="I12" s="79">
        <f>'Интерактивный прайс-лист'!$F$26*VLOOKUP(I8,last!$B$1:$C$1698,2,0)</f>
        <v>2294</v>
      </c>
      <c r="J12" s="79">
        <f>'Интерактивный прайс-лист'!$F$26*VLOOKUP(J8,last!$B$1:$C$1698,2,0)</f>
        <v>2344</v>
      </c>
      <c r="K12" s="79">
        <f>'Интерактивный прайс-лист'!$F$26*VLOOKUP(K8,last!$B$1:$C$1698,2,0)</f>
        <v>2354</v>
      </c>
      <c r="L12" s="79">
        <f>'Интерактивный прайс-лист'!$F$26*VLOOKUP(L8,last!$B$1:$C$1698,2,0)</f>
        <v>2714</v>
      </c>
      <c r="M12" s="79">
        <f>'Интерактивный прайс-лист'!$F$26*VLOOKUP(M8,last!$B$1:$C$1698,2,0)</f>
        <v>2747</v>
      </c>
      <c r="N12" s="78">
        <f>'Интерактивный прайс-лист'!$F$26*VLOOKUP(N8,last!$B$1:$C$1698,2,0)</f>
        <v>2801</v>
      </c>
      <c r="O12" s="2"/>
      <c r="P12" s="54"/>
      <c r="Q12" s="54"/>
    </row>
    <row r="13" spans="1:17" x14ac:dyDescent="0.2">
      <c r="A13" s="865" t="s">
        <v>1070</v>
      </c>
      <c r="B13" s="867"/>
      <c r="C13" s="67" t="s">
        <v>929</v>
      </c>
      <c r="D13" s="185" t="s">
        <v>999</v>
      </c>
      <c r="E13" s="79"/>
      <c r="F13" s="116">
        <f>'Интерактивный прайс-лист'!$F$26*VLOOKUP(F9,last!$B$1:$C$1698,2,0)</f>
        <v>504</v>
      </c>
      <c r="G13" s="79">
        <f>'Интерактивный прайс-лист'!$F$26*VLOOKUP(G9,last!$B$1:$C$1698,2,0)</f>
        <v>504</v>
      </c>
      <c r="H13" s="79">
        <f>'Интерактивный прайс-лист'!$F$26*VLOOKUP(H9,last!$B$1:$C$1698,2,0)</f>
        <v>504</v>
      </c>
      <c r="I13" s="79">
        <f>'Интерактивный прайс-лист'!$F$26*VLOOKUP(I9,last!$B$1:$C$1698,2,0)</f>
        <v>504</v>
      </c>
      <c r="J13" s="79">
        <f>'Интерактивный прайс-лист'!$F$26*VLOOKUP(J9,last!$B$1:$C$1698,2,0)</f>
        <v>504</v>
      </c>
      <c r="K13" s="79">
        <f>'Интерактивный прайс-лист'!$F$26*VLOOKUP(K9,last!$B$1:$C$1698,2,0)</f>
        <v>504</v>
      </c>
      <c r="L13" s="79">
        <f>'Интерактивный прайс-лист'!$F$26*VLOOKUP(L9,last!$B$1:$C$1698,2,0)</f>
        <v>504</v>
      </c>
      <c r="M13" s="79">
        <f>'Интерактивный прайс-лист'!$F$26*VLOOKUP(M9,last!$B$1:$C$1698,2,0)</f>
        <v>504</v>
      </c>
      <c r="N13" s="78">
        <f>'Интерактивный прайс-лист'!$F$26*VLOOKUP(N9,last!$B$1:$C$1698,2,0)</f>
        <v>504</v>
      </c>
      <c r="O13" s="2"/>
      <c r="P13" s="54"/>
      <c r="Q13" s="54"/>
    </row>
    <row r="14" spans="1:17" ht="13.5" thickBot="1" x14ac:dyDescent="0.25">
      <c r="A14" s="1005" t="s">
        <v>1010</v>
      </c>
      <c r="B14" s="1006"/>
      <c r="C14" s="1006"/>
      <c r="D14" s="98" t="s">
        <v>999</v>
      </c>
      <c r="E14" s="76"/>
      <c r="F14" s="114">
        <f t="shared" ref="F14:N14" si="0">SUM(F12:F13)</f>
        <v>2504</v>
      </c>
      <c r="G14" s="76">
        <f t="shared" si="0"/>
        <v>2564</v>
      </c>
      <c r="H14" s="76">
        <f t="shared" si="0"/>
        <v>2706</v>
      </c>
      <c r="I14" s="76">
        <f t="shared" si="0"/>
        <v>2798</v>
      </c>
      <c r="J14" s="76">
        <f t="shared" si="0"/>
        <v>2848</v>
      </c>
      <c r="K14" s="76">
        <f t="shared" si="0"/>
        <v>2858</v>
      </c>
      <c r="L14" s="76">
        <f t="shared" si="0"/>
        <v>3218</v>
      </c>
      <c r="M14" s="76">
        <f t="shared" si="0"/>
        <v>3251</v>
      </c>
      <c r="N14" s="75">
        <f t="shared" si="0"/>
        <v>3305</v>
      </c>
      <c r="O14" s="2"/>
      <c r="P14" s="54"/>
      <c r="Q14" s="54"/>
    </row>
    <row r="15" spans="1:17" x14ac:dyDescent="0.2">
      <c r="A15" s="54"/>
      <c r="B15" s="54"/>
      <c r="C15" s="54"/>
      <c r="D15" s="55"/>
      <c r="E15" s="55"/>
      <c r="F15" s="55"/>
      <c r="G15" s="55"/>
      <c r="H15" s="55"/>
      <c r="I15" s="55"/>
      <c r="J15" s="55"/>
      <c r="K15" s="55"/>
      <c r="L15" s="54"/>
      <c r="M15" s="54"/>
      <c r="N15" s="54"/>
      <c r="O15" s="2"/>
      <c r="P15" s="54"/>
      <c r="Q15" s="54"/>
    </row>
    <row r="16" spans="1:17" ht="13.5" thickBot="1" x14ac:dyDescent="0.25">
      <c r="A16" s="971" t="s">
        <v>1107</v>
      </c>
      <c r="B16" s="971"/>
      <c r="C16" s="971"/>
      <c r="D16" s="971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2"/>
      <c r="P16" s="54"/>
      <c r="Q16" s="54"/>
    </row>
    <row r="17" spans="1:17" x14ac:dyDescent="0.2">
      <c r="A17" s="889" t="s">
        <v>1294</v>
      </c>
      <c r="B17" s="86" t="s">
        <v>1007</v>
      </c>
      <c r="C17" s="70" t="s">
        <v>965</v>
      </c>
      <c r="D17" s="188" t="s">
        <v>999</v>
      </c>
      <c r="E17" s="269"/>
      <c r="F17" s="873">
        <f>'Интерактивный прайс-лист'!$F$26*VLOOKUP($C17,last!$B$1:$C$1698,2,0)</f>
        <v>96</v>
      </c>
      <c r="G17" s="954"/>
      <c r="H17" s="954"/>
      <c r="I17" s="954"/>
      <c r="J17" s="954"/>
      <c r="K17" s="954"/>
      <c r="L17" s="954"/>
      <c r="M17" s="954"/>
      <c r="N17" s="874"/>
      <c r="O17" s="2"/>
      <c r="P17" s="54"/>
      <c r="Q17" s="54"/>
    </row>
    <row r="18" spans="1:17" x14ac:dyDescent="0.2">
      <c r="A18" s="889"/>
      <c r="B18" s="86" t="s">
        <v>1007</v>
      </c>
      <c r="C18" s="70" t="s">
        <v>964</v>
      </c>
      <c r="D18" s="188" t="s">
        <v>999</v>
      </c>
      <c r="E18" s="267"/>
      <c r="F18" s="875">
        <f>'Интерактивный прайс-лист'!$F$26*VLOOKUP($C18,last!$B$1:$C$1698,2,0)</f>
        <v>272</v>
      </c>
      <c r="G18" s="991"/>
      <c r="H18" s="991"/>
      <c r="I18" s="991"/>
      <c r="J18" s="991"/>
      <c r="K18" s="991"/>
      <c r="L18" s="991"/>
      <c r="M18" s="991"/>
      <c r="N18" s="876"/>
      <c r="O18" s="2"/>
      <c r="P18" s="54"/>
      <c r="Q18" s="54"/>
    </row>
    <row r="19" spans="1:17" ht="13.5" thickBot="1" x14ac:dyDescent="0.25">
      <c r="A19" s="961"/>
      <c r="B19" s="603" t="s">
        <v>1022</v>
      </c>
      <c r="C19" s="179" t="s">
        <v>946</v>
      </c>
      <c r="D19" s="98" t="s">
        <v>999</v>
      </c>
      <c r="E19" s="620"/>
      <c r="F19" s="955">
        <f>'Интерактивный прайс-лист'!$F$26*VLOOKUP($C19,last!$B$1:$C$1698,2,0)</f>
        <v>195</v>
      </c>
      <c r="G19" s="995"/>
      <c r="H19" s="995"/>
      <c r="I19" s="995"/>
      <c r="J19" s="995"/>
      <c r="K19" s="995"/>
      <c r="L19" s="995"/>
      <c r="M19" s="995"/>
      <c r="N19" s="956"/>
      <c r="O19" s="2"/>
      <c r="P19" s="54"/>
      <c r="Q19" s="54"/>
    </row>
    <row r="20" spans="1:17" x14ac:dyDescent="0.2">
      <c r="A20" s="54"/>
      <c r="B20" s="54"/>
      <c r="C20" s="54"/>
      <c r="D20" s="55"/>
      <c r="E20" s="55"/>
      <c r="F20" s="55"/>
      <c r="G20" s="55"/>
      <c r="H20" s="55"/>
      <c r="I20" s="55"/>
      <c r="J20" s="55"/>
      <c r="K20" s="55"/>
      <c r="L20" s="54"/>
      <c r="M20" s="54"/>
      <c r="N20" s="54"/>
      <c r="O20" s="2"/>
      <c r="P20" s="54"/>
      <c r="Q20" s="54"/>
    </row>
    <row r="21" spans="1:17" ht="13.5" thickBot="1" x14ac:dyDescent="0.25">
      <c r="A21" s="54"/>
      <c r="B21" s="54"/>
      <c r="C21" s="54"/>
      <c r="D21" s="55"/>
      <c r="E21" s="55"/>
      <c r="F21" s="55"/>
      <c r="G21" s="55"/>
      <c r="H21" s="55"/>
      <c r="I21" s="55"/>
      <c r="J21" s="55"/>
      <c r="K21" s="55"/>
      <c r="L21" s="54"/>
      <c r="M21" s="54"/>
      <c r="N21" s="54"/>
      <c r="O21" s="2"/>
      <c r="P21" s="54"/>
      <c r="Q21" s="54"/>
    </row>
    <row r="22" spans="1:17" x14ac:dyDescent="0.2">
      <c r="A22" s="1194" t="s">
        <v>1267</v>
      </c>
      <c r="B22" s="1195"/>
      <c r="C22" s="1195"/>
      <c r="D22" s="1224"/>
      <c r="E22" s="106"/>
      <c r="F22" s="127" t="s">
        <v>424</v>
      </c>
      <c r="G22" s="106" t="s">
        <v>423</v>
      </c>
      <c r="H22" s="106" t="s">
        <v>422</v>
      </c>
      <c r="I22" s="106" t="s">
        <v>421</v>
      </c>
      <c r="J22" s="106" t="s">
        <v>420</v>
      </c>
      <c r="K22" s="106" t="s">
        <v>419</v>
      </c>
      <c r="L22" s="106" t="s">
        <v>418</v>
      </c>
      <c r="M22" s="106" t="s">
        <v>426</v>
      </c>
      <c r="N22" s="105" t="s">
        <v>425</v>
      </c>
      <c r="O22" s="54"/>
      <c r="P22" s="54"/>
      <c r="Q22" s="54"/>
    </row>
    <row r="23" spans="1:17" ht="13.5" thickBot="1" x14ac:dyDescent="0.25">
      <c r="A23" s="1225" t="s">
        <v>1070</v>
      </c>
      <c r="B23" s="1226"/>
      <c r="C23" s="1226"/>
      <c r="D23" s="1227"/>
      <c r="E23" s="102"/>
      <c r="F23" s="124" t="s">
        <v>927</v>
      </c>
      <c r="G23" s="102" t="s">
        <v>927</v>
      </c>
      <c r="H23" s="102" t="s">
        <v>927</v>
      </c>
      <c r="I23" s="102" t="s">
        <v>927</v>
      </c>
      <c r="J23" s="102" t="s">
        <v>927</v>
      </c>
      <c r="K23" s="102" t="s">
        <v>927</v>
      </c>
      <c r="L23" s="102" t="s">
        <v>927</v>
      </c>
      <c r="M23" s="102" t="s">
        <v>927</v>
      </c>
      <c r="N23" s="101" t="s">
        <v>927</v>
      </c>
      <c r="O23" s="54"/>
      <c r="P23" s="54"/>
      <c r="Q23" s="54"/>
    </row>
    <row r="24" spans="1:17" x14ac:dyDescent="0.2">
      <c r="A24" s="889" t="s">
        <v>1017</v>
      </c>
      <c r="B24" s="893"/>
      <c r="C24" s="893"/>
      <c r="D24" s="188" t="s">
        <v>1014</v>
      </c>
      <c r="E24" s="84"/>
      <c r="F24" s="147">
        <v>2.2000000000000002</v>
      </c>
      <c r="G24" s="84">
        <v>2.8</v>
      </c>
      <c r="H24" s="84">
        <v>3.6</v>
      </c>
      <c r="I24" s="84">
        <v>4.5</v>
      </c>
      <c r="J24" s="84">
        <v>5.6</v>
      </c>
      <c r="K24" s="84">
        <v>7.1</v>
      </c>
      <c r="L24" s="84">
        <v>9</v>
      </c>
      <c r="M24" s="84">
        <v>11.2</v>
      </c>
      <c r="N24" s="83">
        <v>14</v>
      </c>
      <c r="O24" s="54"/>
      <c r="P24" s="54"/>
      <c r="Q24" s="54"/>
    </row>
    <row r="25" spans="1:17" x14ac:dyDescent="0.2">
      <c r="A25" s="865" t="s">
        <v>1016</v>
      </c>
      <c r="B25" s="867"/>
      <c r="C25" s="867"/>
      <c r="D25" s="185" t="s">
        <v>1014</v>
      </c>
      <c r="E25" s="81"/>
      <c r="F25" s="145">
        <v>2.5</v>
      </c>
      <c r="G25" s="81">
        <v>3.2</v>
      </c>
      <c r="H25" s="81">
        <v>4</v>
      </c>
      <c r="I25" s="81">
        <v>5</v>
      </c>
      <c r="J25" s="81">
        <v>6.3</v>
      </c>
      <c r="K25" s="81">
        <v>8</v>
      </c>
      <c r="L25" s="81">
        <v>10</v>
      </c>
      <c r="M25" s="81">
        <v>12.5</v>
      </c>
      <c r="N25" s="80">
        <v>16</v>
      </c>
      <c r="O25" s="54"/>
      <c r="P25" s="54"/>
      <c r="Q25" s="54"/>
    </row>
    <row r="26" spans="1:17" x14ac:dyDescent="0.2">
      <c r="A26" s="865" t="s">
        <v>1012</v>
      </c>
      <c r="B26" s="867"/>
      <c r="C26" s="867"/>
      <c r="D26" s="185" t="s">
        <v>999</v>
      </c>
      <c r="E26" s="79"/>
      <c r="F26" s="116">
        <f>'Интерактивный прайс-лист'!$F$26*VLOOKUP(F22,last!$B$1:$C$1698,2,0)</f>
        <v>2000</v>
      </c>
      <c r="G26" s="79">
        <f>'Интерактивный прайс-лист'!$F$26*VLOOKUP(G22,last!$B$1:$C$1698,2,0)</f>
        <v>2060</v>
      </c>
      <c r="H26" s="79">
        <f>'Интерактивный прайс-лист'!$F$26*VLOOKUP(H22,last!$B$1:$C$1698,2,0)</f>
        <v>2202</v>
      </c>
      <c r="I26" s="79">
        <f>'Интерактивный прайс-лист'!$F$26*VLOOKUP(I22,last!$B$1:$C$1698,2,0)</f>
        <v>2294</v>
      </c>
      <c r="J26" s="79">
        <f>'Интерактивный прайс-лист'!$F$26*VLOOKUP(J22,last!$B$1:$C$1698,2,0)</f>
        <v>2344</v>
      </c>
      <c r="K26" s="79">
        <f>'Интерактивный прайс-лист'!$F$26*VLOOKUP(K22,last!$B$1:$C$1698,2,0)</f>
        <v>2354</v>
      </c>
      <c r="L26" s="79">
        <f>'Интерактивный прайс-лист'!$F$26*VLOOKUP(L22,last!$B$1:$C$1698,2,0)</f>
        <v>2714</v>
      </c>
      <c r="M26" s="79">
        <f>'Интерактивный прайс-лист'!$F$26*VLOOKUP(M22,last!$B$1:$C$1698,2,0)</f>
        <v>2747</v>
      </c>
      <c r="N26" s="78">
        <f>'Интерактивный прайс-лист'!$F$26*VLOOKUP(N22,last!$B$1:$C$1698,2,0)</f>
        <v>2801</v>
      </c>
      <c r="O26" s="54"/>
      <c r="P26" s="54"/>
      <c r="Q26" s="54"/>
    </row>
    <row r="27" spans="1:17" x14ac:dyDescent="0.2">
      <c r="A27" s="865" t="s">
        <v>1070</v>
      </c>
      <c r="B27" s="867"/>
      <c r="C27" s="67" t="s">
        <v>927</v>
      </c>
      <c r="D27" s="185" t="s">
        <v>999</v>
      </c>
      <c r="E27" s="79"/>
      <c r="F27" s="116">
        <f>'Интерактивный прайс-лист'!$F$26*VLOOKUP(F23,last!$B$1:$C$1698,2,0)</f>
        <v>550</v>
      </c>
      <c r="G27" s="79">
        <f>'Интерактивный прайс-лист'!$F$26*VLOOKUP(G23,last!$B$1:$C$1698,2,0)</f>
        <v>550</v>
      </c>
      <c r="H27" s="79">
        <f>'Интерактивный прайс-лист'!$F$26*VLOOKUP(H23,last!$B$1:$C$1698,2,0)</f>
        <v>550</v>
      </c>
      <c r="I27" s="79">
        <f>'Интерактивный прайс-лист'!$F$26*VLOOKUP(I23,last!$B$1:$C$1698,2,0)</f>
        <v>550</v>
      </c>
      <c r="J27" s="79">
        <f>'Интерактивный прайс-лист'!$F$26*VLOOKUP(J23,last!$B$1:$C$1698,2,0)</f>
        <v>550</v>
      </c>
      <c r="K27" s="79">
        <f>'Интерактивный прайс-лист'!$F$26*VLOOKUP(K23,last!$B$1:$C$1698,2,0)</f>
        <v>550</v>
      </c>
      <c r="L27" s="79">
        <f>'Интерактивный прайс-лист'!$F$26*VLOOKUP(L23,last!$B$1:$C$1698,2,0)</f>
        <v>550</v>
      </c>
      <c r="M27" s="79">
        <f>'Интерактивный прайс-лист'!$F$26*VLOOKUP(M23,last!$B$1:$C$1698,2,0)</f>
        <v>550</v>
      </c>
      <c r="N27" s="78">
        <f>'Интерактивный прайс-лист'!$F$26*VLOOKUP(N23,last!$B$1:$C$1698,2,0)</f>
        <v>550</v>
      </c>
      <c r="O27" s="54"/>
      <c r="P27" s="54"/>
      <c r="Q27" s="54"/>
    </row>
    <row r="28" spans="1:17" ht="13.5" thickBot="1" x14ac:dyDescent="0.25">
      <c r="A28" s="1005" t="s">
        <v>1010</v>
      </c>
      <c r="B28" s="1006"/>
      <c r="C28" s="1006"/>
      <c r="D28" s="98" t="s">
        <v>999</v>
      </c>
      <c r="E28" s="76"/>
      <c r="F28" s="114">
        <f t="shared" ref="F28:N28" si="1">SUM(F26:F27)</f>
        <v>2550</v>
      </c>
      <c r="G28" s="76">
        <f t="shared" si="1"/>
        <v>2610</v>
      </c>
      <c r="H28" s="76">
        <f t="shared" si="1"/>
        <v>2752</v>
      </c>
      <c r="I28" s="76">
        <f t="shared" si="1"/>
        <v>2844</v>
      </c>
      <c r="J28" s="76">
        <f t="shared" si="1"/>
        <v>2894</v>
      </c>
      <c r="K28" s="76">
        <f t="shared" si="1"/>
        <v>2904</v>
      </c>
      <c r="L28" s="76">
        <f t="shared" si="1"/>
        <v>3264</v>
      </c>
      <c r="M28" s="76">
        <f t="shared" si="1"/>
        <v>3297</v>
      </c>
      <c r="N28" s="75">
        <f t="shared" si="1"/>
        <v>3351</v>
      </c>
      <c r="O28" s="54"/>
      <c r="P28" s="54"/>
      <c r="Q28" s="54"/>
    </row>
    <row r="29" spans="1:17" x14ac:dyDescent="0.2">
      <c r="A29" s="54"/>
      <c r="B29" s="54"/>
      <c r="C29" s="54"/>
      <c r="D29" s="55"/>
      <c r="E29" s="55"/>
      <c r="F29" s="55"/>
      <c r="G29" s="55"/>
      <c r="H29" s="55"/>
      <c r="I29" s="55"/>
      <c r="J29" s="55"/>
      <c r="K29" s="55"/>
      <c r="L29" s="54"/>
      <c r="M29" s="54"/>
      <c r="N29" s="54"/>
      <c r="O29" s="54"/>
      <c r="P29" s="54"/>
      <c r="Q29" s="54"/>
    </row>
    <row r="30" spans="1:17" ht="13.5" thickBot="1" x14ac:dyDescent="0.25">
      <c r="A30" s="971" t="s">
        <v>1107</v>
      </c>
      <c r="B30" s="971"/>
      <c r="C30" s="971"/>
      <c r="D30" s="971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2"/>
      <c r="P30" s="54"/>
      <c r="Q30" s="54"/>
    </row>
    <row r="31" spans="1:17" x14ac:dyDescent="0.2">
      <c r="A31" s="993" t="s">
        <v>1294</v>
      </c>
      <c r="B31" s="229" t="s">
        <v>1007</v>
      </c>
      <c r="C31" s="73" t="s">
        <v>965</v>
      </c>
      <c r="D31" s="181" t="s">
        <v>999</v>
      </c>
      <c r="E31" s="113"/>
      <c r="F31" s="873">
        <f>'Интерактивный прайс-лист'!$F$26*VLOOKUP($C31,last!$B$1:$C$1698,2,0)</f>
        <v>96</v>
      </c>
      <c r="G31" s="954"/>
      <c r="H31" s="954"/>
      <c r="I31" s="954"/>
      <c r="J31" s="954"/>
      <c r="K31" s="954"/>
      <c r="L31" s="954"/>
      <c r="M31" s="954"/>
      <c r="N31" s="874"/>
      <c r="O31" s="54"/>
      <c r="P31" s="54"/>
      <c r="Q31" s="54"/>
    </row>
    <row r="32" spans="1:17" x14ac:dyDescent="0.2">
      <c r="A32" s="889"/>
      <c r="B32" s="86" t="s">
        <v>1007</v>
      </c>
      <c r="C32" s="70" t="s">
        <v>964</v>
      </c>
      <c r="D32" s="188" t="s">
        <v>999</v>
      </c>
      <c r="E32" s="110"/>
      <c r="F32" s="875">
        <f>'Интерактивный прайс-лист'!$F$26*VLOOKUP($C32,last!$B$1:$C$1698,2,0)</f>
        <v>272</v>
      </c>
      <c r="G32" s="991"/>
      <c r="H32" s="991"/>
      <c r="I32" s="991"/>
      <c r="J32" s="991"/>
      <c r="K32" s="991"/>
      <c r="L32" s="991"/>
      <c r="M32" s="991"/>
      <c r="N32" s="876"/>
      <c r="O32" s="54"/>
      <c r="P32" s="54"/>
      <c r="Q32" s="54"/>
    </row>
    <row r="33" spans="1:17" ht="13.5" thickBot="1" x14ac:dyDescent="0.25">
      <c r="A33" s="961"/>
      <c r="B33" s="603" t="s">
        <v>1022</v>
      </c>
      <c r="C33" s="179" t="s">
        <v>946</v>
      </c>
      <c r="D33" s="98" t="s">
        <v>999</v>
      </c>
      <c r="E33" s="109"/>
      <c r="F33" s="955">
        <f>'Интерактивный прайс-лист'!$F$26*VLOOKUP($C33,last!$B$1:$C$1698,2,0)</f>
        <v>195</v>
      </c>
      <c r="G33" s="995"/>
      <c r="H33" s="995"/>
      <c r="I33" s="995"/>
      <c r="J33" s="995"/>
      <c r="K33" s="995"/>
      <c r="L33" s="995"/>
      <c r="M33" s="995"/>
      <c r="N33" s="956"/>
      <c r="O33" s="54"/>
      <c r="P33" s="54"/>
      <c r="Q33" s="54"/>
    </row>
    <row r="34" spans="1:17" x14ac:dyDescent="0.2">
      <c r="A34" s="54"/>
      <c r="B34" s="54"/>
      <c r="C34" s="54"/>
      <c r="D34" s="55"/>
      <c r="E34" s="55"/>
      <c r="F34" s="55"/>
      <c r="G34" s="55"/>
      <c r="H34" s="55"/>
      <c r="I34" s="55"/>
      <c r="J34" s="55"/>
      <c r="K34" s="55"/>
      <c r="L34" s="54"/>
      <c r="M34" s="54"/>
      <c r="N34" s="54"/>
      <c r="O34" s="2"/>
      <c r="P34" s="54"/>
      <c r="Q34" s="54"/>
    </row>
    <row r="35" spans="1:17" ht="13.5" thickBot="1" x14ac:dyDescent="0.25">
      <c r="A35" s="54"/>
      <c r="B35" s="54"/>
      <c r="C35" s="54"/>
      <c r="D35" s="55"/>
      <c r="E35" s="55"/>
      <c r="F35" s="55"/>
      <c r="G35" s="55"/>
      <c r="H35" s="55"/>
      <c r="I35" s="55"/>
      <c r="J35" s="55"/>
      <c r="K35" s="55"/>
      <c r="L35" s="54"/>
      <c r="M35" s="54"/>
      <c r="N35" s="54"/>
      <c r="O35" s="2"/>
      <c r="P35" s="54"/>
      <c r="Q35" s="54"/>
    </row>
    <row r="36" spans="1:17" x14ac:dyDescent="0.2">
      <c r="A36" s="1194" t="s">
        <v>1267</v>
      </c>
      <c r="B36" s="1195"/>
      <c r="C36" s="1195"/>
      <c r="D36" s="1224"/>
      <c r="E36" s="106"/>
      <c r="F36" s="127" t="s">
        <v>424</v>
      </c>
      <c r="G36" s="106" t="s">
        <v>423</v>
      </c>
      <c r="H36" s="106" t="s">
        <v>422</v>
      </c>
      <c r="I36" s="106" t="s">
        <v>421</v>
      </c>
      <c r="J36" s="106" t="s">
        <v>420</v>
      </c>
      <c r="K36" s="106" t="s">
        <v>419</v>
      </c>
      <c r="L36" s="106" t="s">
        <v>418</v>
      </c>
      <c r="M36" s="106" t="s">
        <v>426</v>
      </c>
      <c r="N36" s="105" t="s">
        <v>425</v>
      </c>
      <c r="O36" s="2"/>
      <c r="P36" s="54"/>
      <c r="Q36" s="54"/>
    </row>
    <row r="37" spans="1:17" ht="13.5" thickBot="1" x14ac:dyDescent="0.25">
      <c r="A37" s="1225" t="s">
        <v>1070</v>
      </c>
      <c r="B37" s="1226"/>
      <c r="C37" s="1226"/>
      <c r="D37" s="1227"/>
      <c r="E37" s="102"/>
      <c r="F37" s="124" t="s">
        <v>1083</v>
      </c>
      <c r="G37" s="102" t="s">
        <v>1083</v>
      </c>
      <c r="H37" s="102" t="s">
        <v>1083</v>
      </c>
      <c r="I37" s="102" t="s">
        <v>1083</v>
      </c>
      <c r="J37" s="102" t="s">
        <v>1083</v>
      </c>
      <c r="K37" s="102" t="s">
        <v>1083</v>
      </c>
      <c r="L37" s="102" t="s">
        <v>1083</v>
      </c>
      <c r="M37" s="102" t="s">
        <v>1083</v>
      </c>
      <c r="N37" s="101" t="s">
        <v>1083</v>
      </c>
      <c r="O37" s="54"/>
      <c r="P37" s="54"/>
      <c r="Q37" s="54"/>
    </row>
    <row r="38" spans="1:17" x14ac:dyDescent="0.2">
      <c r="A38" s="889" t="s">
        <v>1017</v>
      </c>
      <c r="B38" s="893"/>
      <c r="C38" s="893"/>
      <c r="D38" s="188" t="s">
        <v>1014</v>
      </c>
      <c r="E38" s="84"/>
      <c r="F38" s="147">
        <v>2.2000000000000002</v>
      </c>
      <c r="G38" s="84">
        <v>2.8</v>
      </c>
      <c r="H38" s="84">
        <v>3.6</v>
      </c>
      <c r="I38" s="84">
        <v>4.5</v>
      </c>
      <c r="J38" s="84">
        <v>5.6</v>
      </c>
      <c r="K38" s="84">
        <v>7.1</v>
      </c>
      <c r="L38" s="84">
        <v>9</v>
      </c>
      <c r="M38" s="84">
        <v>11.2</v>
      </c>
      <c r="N38" s="83">
        <v>14</v>
      </c>
      <c r="O38" s="54"/>
      <c r="P38" s="54"/>
      <c r="Q38" s="54"/>
    </row>
    <row r="39" spans="1:17" x14ac:dyDescent="0.2">
      <c r="A39" s="865" t="s">
        <v>1016</v>
      </c>
      <c r="B39" s="867"/>
      <c r="C39" s="867"/>
      <c r="D39" s="185" t="s">
        <v>1014</v>
      </c>
      <c r="E39" s="81"/>
      <c r="F39" s="145">
        <v>2.5</v>
      </c>
      <c r="G39" s="81">
        <v>3.2</v>
      </c>
      <c r="H39" s="81">
        <v>4</v>
      </c>
      <c r="I39" s="81">
        <v>5</v>
      </c>
      <c r="J39" s="81">
        <v>6.3</v>
      </c>
      <c r="K39" s="81">
        <v>8</v>
      </c>
      <c r="L39" s="81">
        <v>10</v>
      </c>
      <c r="M39" s="81">
        <v>12.5</v>
      </c>
      <c r="N39" s="80">
        <v>16</v>
      </c>
      <c r="O39" s="54"/>
      <c r="P39" s="54"/>
      <c r="Q39" s="54"/>
    </row>
    <row r="40" spans="1:17" x14ac:dyDescent="0.2">
      <c r="A40" s="865" t="s">
        <v>1012</v>
      </c>
      <c r="B40" s="867"/>
      <c r="C40" s="867"/>
      <c r="D40" s="185" t="s">
        <v>999</v>
      </c>
      <c r="E40" s="79"/>
      <c r="F40" s="116">
        <f>'Интерактивный прайс-лист'!$F$26*VLOOKUP(F36,last!$B$1:$C$1698,2,0)</f>
        <v>2000</v>
      </c>
      <c r="G40" s="79">
        <f>'Интерактивный прайс-лист'!$F$26*VLOOKUP(G36,last!$B$1:$C$1698,2,0)</f>
        <v>2060</v>
      </c>
      <c r="H40" s="79">
        <f>'Интерактивный прайс-лист'!$F$26*VLOOKUP(H36,last!$B$1:$C$1698,2,0)</f>
        <v>2202</v>
      </c>
      <c r="I40" s="79">
        <f>'Интерактивный прайс-лист'!$F$26*VLOOKUP(I36,last!$B$1:$C$1698,2,0)</f>
        <v>2294</v>
      </c>
      <c r="J40" s="79">
        <f>'Интерактивный прайс-лист'!$F$26*VLOOKUP(J36,last!$B$1:$C$1698,2,0)</f>
        <v>2344</v>
      </c>
      <c r="K40" s="79">
        <f>'Интерактивный прайс-лист'!$F$26*VLOOKUP(K36,last!$B$1:$C$1698,2,0)</f>
        <v>2354</v>
      </c>
      <c r="L40" s="79">
        <f>'Интерактивный прайс-лист'!$F$26*VLOOKUP(L36,last!$B$1:$C$1698,2,0)</f>
        <v>2714</v>
      </c>
      <c r="M40" s="79">
        <f>'Интерактивный прайс-лист'!$F$26*VLOOKUP(M36,last!$B$1:$C$1698,2,0)</f>
        <v>2747</v>
      </c>
      <c r="N40" s="78">
        <f>'Интерактивный прайс-лист'!$F$26*VLOOKUP(N36,last!$B$1:$C$1698,2,0)</f>
        <v>2801</v>
      </c>
      <c r="O40" s="54"/>
      <c r="P40" s="54"/>
      <c r="Q40" s="54"/>
    </row>
    <row r="41" spans="1:17" x14ac:dyDescent="0.2">
      <c r="A41" s="865" t="s">
        <v>1070</v>
      </c>
      <c r="B41" s="867"/>
      <c r="C41" s="67" t="s">
        <v>1083</v>
      </c>
      <c r="D41" s="185" t="s">
        <v>999</v>
      </c>
      <c r="E41" s="79"/>
      <c r="F41" s="116">
        <f>'Интерактивный прайс-лист'!$F$26*VLOOKUP(F37,last!$B$1:$C$1698,2,0)</f>
        <v>1201</v>
      </c>
      <c r="G41" s="79">
        <f>'Интерактивный прайс-лист'!$F$26*VLOOKUP(G37,last!$B$1:$C$1698,2,0)</f>
        <v>1201</v>
      </c>
      <c r="H41" s="79">
        <f>'Интерактивный прайс-лист'!$F$26*VLOOKUP(H37,last!$B$1:$C$1698,2,0)</f>
        <v>1201</v>
      </c>
      <c r="I41" s="79">
        <f>'Интерактивный прайс-лист'!$F$26*VLOOKUP(I37,last!$B$1:$C$1698,2,0)</f>
        <v>1201</v>
      </c>
      <c r="J41" s="79">
        <f>'Интерактивный прайс-лист'!$F$26*VLOOKUP(J37,last!$B$1:$C$1698,2,0)</f>
        <v>1201</v>
      </c>
      <c r="K41" s="79">
        <f>'Интерактивный прайс-лист'!$F$26*VLOOKUP(K37,last!$B$1:$C$1698,2,0)</f>
        <v>1201</v>
      </c>
      <c r="L41" s="79">
        <f>'Интерактивный прайс-лист'!$F$26*VLOOKUP(L37,last!$B$1:$C$1698,2,0)</f>
        <v>1201</v>
      </c>
      <c r="M41" s="79">
        <f>'Интерактивный прайс-лист'!$F$26*VLOOKUP(M37,last!$B$1:$C$1698,2,0)</f>
        <v>1201</v>
      </c>
      <c r="N41" s="78">
        <f>'Интерактивный прайс-лист'!$F$26*VLOOKUP(N37,last!$B$1:$C$1698,2,0)</f>
        <v>1201</v>
      </c>
      <c r="O41" s="54"/>
      <c r="P41" s="54"/>
      <c r="Q41" s="54"/>
    </row>
    <row r="42" spans="1:17" ht="13.5" thickBot="1" x14ac:dyDescent="0.25">
      <c r="A42" s="1005" t="s">
        <v>1010</v>
      </c>
      <c r="B42" s="1006"/>
      <c r="C42" s="1006"/>
      <c r="D42" s="98" t="s">
        <v>999</v>
      </c>
      <c r="E42" s="76"/>
      <c r="F42" s="114">
        <f t="shared" ref="F42:N42" si="2">SUM(F40:F41)</f>
        <v>3201</v>
      </c>
      <c r="G42" s="76">
        <f t="shared" si="2"/>
        <v>3261</v>
      </c>
      <c r="H42" s="76">
        <f t="shared" si="2"/>
        <v>3403</v>
      </c>
      <c r="I42" s="76">
        <f t="shared" si="2"/>
        <v>3495</v>
      </c>
      <c r="J42" s="76">
        <f t="shared" si="2"/>
        <v>3545</v>
      </c>
      <c r="K42" s="76">
        <f t="shared" si="2"/>
        <v>3555</v>
      </c>
      <c r="L42" s="76">
        <f t="shared" si="2"/>
        <v>3915</v>
      </c>
      <c r="M42" s="76">
        <f t="shared" si="2"/>
        <v>3948</v>
      </c>
      <c r="N42" s="75">
        <f t="shared" si="2"/>
        <v>4002</v>
      </c>
      <c r="O42" s="54"/>
      <c r="P42" s="54"/>
      <c r="Q42" s="54"/>
    </row>
    <row r="43" spans="1:17" x14ac:dyDescent="0.2">
      <c r="A43" s="54"/>
      <c r="B43" s="54"/>
      <c r="C43" s="54"/>
      <c r="D43" s="55"/>
      <c r="E43" s="55"/>
      <c r="F43" s="55"/>
      <c r="G43" s="55"/>
      <c r="H43" s="55"/>
      <c r="I43" s="55"/>
      <c r="J43" s="55"/>
      <c r="K43" s="55"/>
      <c r="L43" s="54"/>
      <c r="M43" s="54"/>
      <c r="N43" s="54"/>
      <c r="O43" s="54"/>
      <c r="P43" s="54"/>
      <c r="Q43" s="54"/>
    </row>
    <row r="44" spans="1:17" ht="13.5" thickBot="1" x14ac:dyDescent="0.25">
      <c r="A44" s="971" t="s">
        <v>1107</v>
      </c>
      <c r="B44" s="971"/>
      <c r="C44" s="971"/>
      <c r="D44" s="971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2"/>
      <c r="P44" s="54"/>
      <c r="Q44" s="54"/>
    </row>
    <row r="45" spans="1:17" x14ac:dyDescent="0.2">
      <c r="A45" s="993" t="s">
        <v>1294</v>
      </c>
      <c r="B45" s="229" t="s">
        <v>1007</v>
      </c>
      <c r="C45" s="73" t="s">
        <v>965</v>
      </c>
      <c r="D45" s="181" t="s">
        <v>999</v>
      </c>
      <c r="E45" s="113"/>
      <c r="F45" s="873">
        <f>'Интерактивный прайс-лист'!$F$26*VLOOKUP($C45,last!$B$1:$C$1698,2,0)</f>
        <v>96</v>
      </c>
      <c r="G45" s="954"/>
      <c r="H45" s="954"/>
      <c r="I45" s="954"/>
      <c r="J45" s="954"/>
      <c r="K45" s="954"/>
      <c r="L45" s="954"/>
      <c r="M45" s="954"/>
      <c r="N45" s="874"/>
      <c r="O45" s="54"/>
      <c r="P45" s="54"/>
      <c r="Q45" s="54"/>
    </row>
    <row r="46" spans="1:17" x14ac:dyDescent="0.2">
      <c r="A46" s="889"/>
      <c r="B46" s="86" t="s">
        <v>1007</v>
      </c>
      <c r="C46" s="70" t="s">
        <v>964</v>
      </c>
      <c r="D46" s="188" t="s">
        <v>999</v>
      </c>
      <c r="E46" s="110"/>
      <c r="F46" s="875">
        <f>'Интерактивный прайс-лист'!$F$26*VLOOKUP($C46,last!$B$1:$C$1698,2,0)</f>
        <v>272</v>
      </c>
      <c r="G46" s="991"/>
      <c r="H46" s="991"/>
      <c r="I46" s="991"/>
      <c r="J46" s="991"/>
      <c r="K46" s="991"/>
      <c r="L46" s="991"/>
      <c r="M46" s="991"/>
      <c r="N46" s="876"/>
      <c r="O46" s="54"/>
      <c r="P46" s="54"/>
      <c r="Q46" s="54"/>
    </row>
    <row r="47" spans="1:17" ht="13.5" thickBot="1" x14ac:dyDescent="0.25">
      <c r="A47" s="961"/>
      <c r="B47" s="603" t="s">
        <v>1022</v>
      </c>
      <c r="C47" s="179" t="s">
        <v>946</v>
      </c>
      <c r="D47" s="98" t="s">
        <v>999</v>
      </c>
      <c r="E47" s="109"/>
      <c r="F47" s="955">
        <f>'Интерактивный прайс-лист'!$F$26*VLOOKUP($C47,last!$B$1:$C$1698,2,0)</f>
        <v>195</v>
      </c>
      <c r="G47" s="995"/>
      <c r="H47" s="995"/>
      <c r="I47" s="995"/>
      <c r="J47" s="995"/>
      <c r="K47" s="995"/>
      <c r="L47" s="995"/>
      <c r="M47" s="995"/>
      <c r="N47" s="956"/>
      <c r="O47" s="54"/>
      <c r="P47" s="54"/>
      <c r="Q47" s="54"/>
    </row>
    <row r="48" spans="1:17" x14ac:dyDescent="0.2">
      <c r="A48" s="54"/>
      <c r="B48" s="54"/>
      <c r="C48" s="54"/>
      <c r="D48" s="55"/>
      <c r="E48" s="55"/>
      <c r="F48" s="55"/>
      <c r="G48" s="55"/>
      <c r="H48" s="55"/>
      <c r="I48" s="55"/>
      <c r="J48" s="55"/>
      <c r="K48" s="55"/>
      <c r="L48" s="54"/>
      <c r="M48" s="54"/>
      <c r="N48" s="54"/>
      <c r="O48" s="54"/>
      <c r="P48" s="54"/>
      <c r="Q48" s="54"/>
    </row>
    <row r="49" spans="1:17" x14ac:dyDescent="0.2">
      <c r="A49" s="54"/>
      <c r="B49" s="54"/>
      <c r="C49" s="54"/>
      <c r="D49" s="55"/>
      <c r="E49" s="96"/>
      <c r="F49" s="96"/>
      <c r="G49" s="96"/>
      <c r="H49" s="96"/>
      <c r="I49" s="96"/>
      <c r="J49" s="96"/>
      <c r="K49" s="55"/>
      <c r="L49" s="54"/>
      <c r="M49" s="54"/>
      <c r="N49" s="54"/>
      <c r="O49" s="2"/>
      <c r="P49" s="54"/>
      <c r="Q49" s="54"/>
    </row>
    <row r="50" spans="1:17" ht="23.25" customHeight="1" thickBot="1" x14ac:dyDescent="0.25">
      <c r="A50" s="1232" t="s">
        <v>1293</v>
      </c>
      <c r="B50" s="1232"/>
      <c r="C50" s="1232"/>
      <c r="D50" s="1232"/>
      <c r="E50" s="326"/>
      <c r="F50" s="326"/>
      <c r="G50" s="326"/>
      <c r="H50" s="326"/>
      <c r="I50" s="326"/>
      <c r="J50" s="326"/>
      <c r="K50" s="240"/>
      <c r="L50" s="239"/>
      <c r="M50" s="239"/>
      <c r="N50" s="239"/>
      <c r="O50" s="239"/>
      <c r="P50" s="239"/>
      <c r="Q50" s="239"/>
    </row>
    <row r="51" spans="1:17" x14ac:dyDescent="0.2">
      <c r="A51" s="1194" t="s">
        <v>1012</v>
      </c>
      <c r="B51" s="1195"/>
      <c r="C51" s="1195"/>
      <c r="D51" s="1224"/>
      <c r="E51" s="127" t="s">
        <v>372</v>
      </c>
      <c r="F51" s="127" t="s">
        <v>371</v>
      </c>
      <c r="G51" s="106" t="s">
        <v>370</v>
      </c>
      <c r="H51" s="106" t="s">
        <v>369</v>
      </c>
      <c r="I51" s="106" t="s">
        <v>368</v>
      </c>
      <c r="J51" s="105" t="s">
        <v>367</v>
      </c>
      <c r="K51" s="55"/>
      <c r="L51" s="54"/>
      <c r="M51" s="54"/>
      <c r="N51" s="54"/>
      <c r="O51" s="54"/>
      <c r="P51" s="54"/>
      <c r="Q51" s="54"/>
    </row>
    <row r="52" spans="1:17" ht="13.5" thickBot="1" x14ac:dyDescent="0.25">
      <c r="A52" s="1225" t="s">
        <v>1070</v>
      </c>
      <c r="B52" s="1226"/>
      <c r="C52" s="1226"/>
      <c r="D52" s="1227"/>
      <c r="E52" s="124" t="s">
        <v>46</v>
      </c>
      <c r="F52" s="124" t="s">
        <v>46</v>
      </c>
      <c r="G52" s="102" t="s">
        <v>46</v>
      </c>
      <c r="H52" s="102" t="s">
        <v>46</v>
      </c>
      <c r="I52" s="102" t="s">
        <v>46</v>
      </c>
      <c r="J52" s="101" t="s">
        <v>46</v>
      </c>
      <c r="K52" s="55"/>
      <c r="L52" s="54"/>
      <c r="M52" s="54"/>
      <c r="N52" s="54"/>
      <c r="O52" s="54"/>
      <c r="P52" s="54"/>
      <c r="Q52" s="54"/>
    </row>
    <row r="53" spans="1:17" x14ac:dyDescent="0.2">
      <c r="A53" s="889" t="s">
        <v>1017</v>
      </c>
      <c r="B53" s="893"/>
      <c r="C53" s="893"/>
      <c r="D53" s="188" t="s">
        <v>1014</v>
      </c>
      <c r="E53" s="147">
        <v>1.5</v>
      </c>
      <c r="F53" s="147">
        <v>2.2000000000000002</v>
      </c>
      <c r="G53" s="84">
        <v>2.8</v>
      </c>
      <c r="H53" s="84">
        <v>3.6</v>
      </c>
      <c r="I53" s="84">
        <v>4.5</v>
      </c>
      <c r="J53" s="83">
        <v>5.6</v>
      </c>
      <c r="K53" s="55"/>
      <c r="L53" s="54"/>
      <c r="M53" s="54"/>
      <c r="N53" s="54"/>
      <c r="O53" s="54"/>
      <c r="P53" s="54"/>
      <c r="Q53" s="54"/>
    </row>
    <row r="54" spans="1:17" x14ac:dyDescent="0.2">
      <c r="A54" s="865" t="s">
        <v>1016</v>
      </c>
      <c r="B54" s="867"/>
      <c r="C54" s="867"/>
      <c r="D54" s="185" t="s">
        <v>1014</v>
      </c>
      <c r="E54" s="145">
        <v>1.7</v>
      </c>
      <c r="F54" s="145">
        <v>2.5</v>
      </c>
      <c r="G54" s="81">
        <v>3.2</v>
      </c>
      <c r="H54" s="81">
        <v>4</v>
      </c>
      <c r="I54" s="81">
        <v>5</v>
      </c>
      <c r="J54" s="80">
        <v>6.3</v>
      </c>
      <c r="K54" s="55"/>
      <c r="L54" s="54"/>
      <c r="M54" s="54"/>
      <c r="N54" s="54"/>
      <c r="O54" s="54"/>
      <c r="P54" s="54"/>
      <c r="Q54" s="54"/>
    </row>
    <row r="55" spans="1:17" x14ac:dyDescent="0.2">
      <c r="A55" s="865" t="s">
        <v>1012</v>
      </c>
      <c r="B55" s="867"/>
      <c r="C55" s="867"/>
      <c r="D55" s="185" t="s">
        <v>999</v>
      </c>
      <c r="E55" s="116">
        <f>'Интерактивный прайс-лист'!$F$26*VLOOKUP(E51,last!$B$1:$C$1698,2,0)</f>
        <v>1853</v>
      </c>
      <c r="F55" s="116">
        <f>'Интерактивный прайс-лист'!$F$26*VLOOKUP(F51,last!$B$1:$C$1698,2,0)</f>
        <v>1909</v>
      </c>
      <c r="G55" s="79">
        <f>'Интерактивный прайс-лист'!$F$26*VLOOKUP(G51,last!$B$1:$C$1698,2,0)</f>
        <v>1970</v>
      </c>
      <c r="H55" s="79">
        <f>'Интерактивный прайс-лист'!$F$26*VLOOKUP(H51,last!$B$1:$C$1698,2,0)</f>
        <v>2101</v>
      </c>
      <c r="I55" s="79">
        <f>'Интерактивный прайс-лист'!$F$26*VLOOKUP(I51,last!$B$1:$C$1698,2,0)</f>
        <v>2192</v>
      </c>
      <c r="J55" s="78">
        <f>'Интерактивный прайс-лист'!$F$26*VLOOKUP(J51,last!$B$1:$C$1698,2,0)</f>
        <v>2237</v>
      </c>
      <c r="K55" s="55"/>
      <c r="L55" s="54"/>
      <c r="M55" s="54"/>
      <c r="N55" s="54"/>
      <c r="O55" s="54"/>
      <c r="P55" s="54"/>
      <c r="Q55" s="54"/>
    </row>
    <row r="56" spans="1:17" x14ac:dyDescent="0.2">
      <c r="A56" s="865" t="s">
        <v>1070</v>
      </c>
      <c r="B56" s="867"/>
      <c r="C56" s="67" t="s">
        <v>1089</v>
      </c>
      <c r="D56" s="185" t="s">
        <v>999</v>
      </c>
      <c r="E56" s="116">
        <f>'Интерактивный прайс-лист'!$F$26*VLOOKUP(E52,last!$B$1:$C$1698,2,0)</f>
        <v>523</v>
      </c>
      <c r="F56" s="116">
        <f>'Интерактивный прайс-лист'!$F$26*VLOOKUP(F52,last!$B$1:$C$1698,2,0)</f>
        <v>523</v>
      </c>
      <c r="G56" s="79">
        <f>'Интерактивный прайс-лист'!$F$26*VLOOKUP(G52,last!$B$1:$C$1698,2,0)</f>
        <v>523</v>
      </c>
      <c r="H56" s="79">
        <f>'Интерактивный прайс-лист'!$F$26*VLOOKUP(H52,last!$B$1:$C$1698,2,0)</f>
        <v>523</v>
      </c>
      <c r="I56" s="79">
        <f>'Интерактивный прайс-лист'!$F$26*VLOOKUP(I52,last!$B$1:$C$1698,2,0)</f>
        <v>523</v>
      </c>
      <c r="J56" s="78">
        <f>'Интерактивный прайс-лист'!$F$26*VLOOKUP(J52,last!$B$1:$C$1698,2,0)</f>
        <v>523</v>
      </c>
      <c r="K56" s="55"/>
      <c r="L56" s="54"/>
      <c r="M56" s="54"/>
      <c r="N56" s="54"/>
      <c r="O56" s="54"/>
      <c r="P56" s="54"/>
      <c r="Q56" s="54"/>
    </row>
    <row r="57" spans="1:17" ht="13.5" thickBot="1" x14ac:dyDescent="0.25">
      <c r="A57" s="1005" t="s">
        <v>1028</v>
      </c>
      <c r="B57" s="1006"/>
      <c r="C57" s="1006"/>
      <c r="D57" s="98" t="s">
        <v>999</v>
      </c>
      <c r="E57" s="114">
        <f t="shared" ref="E57:J57" si="3">SUM(E55:E56)</f>
        <v>2376</v>
      </c>
      <c r="F57" s="114">
        <f t="shared" si="3"/>
        <v>2432</v>
      </c>
      <c r="G57" s="76">
        <f t="shared" si="3"/>
        <v>2493</v>
      </c>
      <c r="H57" s="76">
        <f t="shared" si="3"/>
        <v>2624</v>
      </c>
      <c r="I57" s="76">
        <f t="shared" si="3"/>
        <v>2715</v>
      </c>
      <c r="J57" s="75">
        <f t="shared" si="3"/>
        <v>2760</v>
      </c>
      <c r="K57" s="55"/>
      <c r="L57" s="54"/>
      <c r="M57" s="54"/>
      <c r="N57" s="54"/>
      <c r="O57" s="54"/>
      <c r="P57" s="54"/>
      <c r="Q57" s="54"/>
    </row>
    <row r="58" spans="1:17" x14ac:dyDescent="0.2">
      <c r="A58" s="54"/>
      <c r="B58" s="54"/>
      <c r="C58" s="54"/>
      <c r="D58" s="55"/>
      <c r="E58" s="55"/>
      <c r="F58" s="55"/>
      <c r="G58" s="55"/>
      <c r="H58" s="55"/>
      <c r="I58" s="55"/>
      <c r="J58" s="55"/>
      <c r="K58" s="55"/>
      <c r="L58" s="54"/>
      <c r="M58" s="54"/>
      <c r="N58" s="54"/>
      <c r="O58" s="54"/>
      <c r="P58" s="54"/>
      <c r="Q58" s="54"/>
    </row>
    <row r="59" spans="1:17" ht="13.5" thickBot="1" x14ac:dyDescent="0.25">
      <c r="A59" s="971" t="s">
        <v>1107</v>
      </c>
      <c r="B59" s="971"/>
      <c r="C59" s="971"/>
      <c r="D59" s="971"/>
      <c r="E59" s="608"/>
      <c r="F59" s="608"/>
      <c r="G59" s="608"/>
      <c r="H59" s="608"/>
      <c r="I59" s="608"/>
      <c r="J59" s="608"/>
      <c r="K59" s="55"/>
      <c r="L59" s="54"/>
      <c r="M59" s="54"/>
      <c r="N59" s="54"/>
      <c r="O59" s="54"/>
      <c r="P59" s="54"/>
      <c r="Q59" s="54"/>
    </row>
    <row r="60" spans="1:17" x14ac:dyDescent="0.2">
      <c r="A60" s="889" t="s">
        <v>1292</v>
      </c>
      <c r="B60" s="86" t="s">
        <v>1007</v>
      </c>
      <c r="C60" s="70" t="s">
        <v>965</v>
      </c>
      <c r="D60" s="188" t="s">
        <v>999</v>
      </c>
      <c r="E60" s="1024">
        <f>'Интерактивный прайс-лист'!$F$26*VLOOKUP($C60,last!$B$1:$C$1698,2,0)</f>
        <v>96</v>
      </c>
      <c r="F60" s="954"/>
      <c r="G60" s="954"/>
      <c r="H60" s="954"/>
      <c r="I60" s="954"/>
      <c r="J60" s="874"/>
      <c r="K60" s="55"/>
      <c r="L60" s="54"/>
      <c r="M60" s="54"/>
      <c r="N60" s="54"/>
      <c r="O60" s="54"/>
      <c r="P60" s="54"/>
      <c r="Q60" s="54"/>
    </row>
    <row r="61" spans="1:17" x14ac:dyDescent="0.2">
      <c r="A61" s="889"/>
      <c r="B61" s="86" t="s">
        <v>1007</v>
      </c>
      <c r="C61" s="70" t="s">
        <v>964</v>
      </c>
      <c r="D61" s="188" t="s">
        <v>999</v>
      </c>
      <c r="E61" s="1003">
        <f>'Интерактивный прайс-лист'!$F$26*VLOOKUP($C61,last!$B$1:$C$1698,2,0)</f>
        <v>272</v>
      </c>
      <c r="F61" s="991"/>
      <c r="G61" s="991"/>
      <c r="H61" s="991"/>
      <c r="I61" s="991"/>
      <c r="J61" s="876"/>
      <c r="K61" s="55"/>
      <c r="L61" s="54"/>
      <c r="M61" s="54"/>
      <c r="N61" s="54"/>
      <c r="O61" s="54"/>
      <c r="P61" s="54"/>
      <c r="Q61" s="54"/>
    </row>
    <row r="62" spans="1:17" ht="13.5" thickBot="1" x14ac:dyDescent="0.25">
      <c r="A62" s="961"/>
      <c r="B62" s="603" t="s">
        <v>1022</v>
      </c>
      <c r="C62" s="179" t="s">
        <v>44</v>
      </c>
      <c r="D62" s="98" t="s">
        <v>999</v>
      </c>
      <c r="E62" s="1004">
        <f>'Интерактивный прайс-лист'!$F$26*VLOOKUP($C62,last!$B$1:$C$1698,2,0)</f>
        <v>210</v>
      </c>
      <c r="F62" s="995"/>
      <c r="G62" s="995"/>
      <c r="H62" s="995"/>
      <c r="I62" s="995"/>
      <c r="J62" s="956"/>
      <c r="K62" s="55"/>
      <c r="L62" s="54"/>
      <c r="M62" s="54"/>
      <c r="N62" s="54"/>
      <c r="O62" s="2"/>
      <c r="P62" s="54"/>
      <c r="Q62" s="54"/>
    </row>
    <row r="63" spans="1:17" x14ac:dyDescent="0.2">
      <c r="A63" s="54"/>
      <c r="B63" s="54"/>
      <c r="C63" s="54"/>
      <c r="D63" s="55"/>
      <c r="E63" s="55"/>
      <c r="F63" s="55"/>
      <c r="G63" s="55"/>
      <c r="H63" s="55"/>
      <c r="I63" s="55"/>
      <c r="J63" s="55"/>
      <c r="K63" s="55"/>
      <c r="L63" s="54"/>
      <c r="M63" s="54"/>
      <c r="N63" s="54"/>
      <c r="O63" s="2"/>
      <c r="P63" s="54"/>
      <c r="Q63" s="54"/>
    </row>
    <row r="64" spans="1:17" ht="13.5" thickBot="1" x14ac:dyDescent="0.25">
      <c r="A64" s="54"/>
      <c r="B64" s="54"/>
      <c r="C64" s="54"/>
      <c r="D64" s="55"/>
      <c r="E64" s="55"/>
      <c r="F64" s="55"/>
      <c r="G64" s="55"/>
      <c r="H64" s="55"/>
      <c r="I64" s="55"/>
      <c r="J64" s="55"/>
      <c r="K64" s="55"/>
      <c r="L64" s="54"/>
      <c r="M64" s="54"/>
      <c r="N64" s="54"/>
      <c r="O64" s="2"/>
      <c r="P64" s="54"/>
      <c r="Q64" s="54"/>
    </row>
    <row r="65" spans="1:17" x14ac:dyDescent="0.2">
      <c r="A65" s="1194" t="s">
        <v>1012</v>
      </c>
      <c r="B65" s="1195"/>
      <c r="C65" s="1195"/>
      <c r="D65" s="1224"/>
      <c r="E65" s="127" t="s">
        <v>372</v>
      </c>
      <c r="F65" s="127" t="s">
        <v>371</v>
      </c>
      <c r="G65" s="743" t="s">
        <v>370</v>
      </c>
      <c r="H65" s="743" t="s">
        <v>369</v>
      </c>
      <c r="I65" s="743" t="s">
        <v>368</v>
      </c>
      <c r="J65" s="744" t="s">
        <v>367</v>
      </c>
      <c r="K65" s="55"/>
      <c r="L65" s="54"/>
      <c r="M65" s="54"/>
      <c r="N65" s="54"/>
      <c r="O65" s="54"/>
      <c r="P65" s="54"/>
      <c r="Q65" s="54"/>
    </row>
    <row r="66" spans="1:17" ht="13.5" thickBot="1" x14ac:dyDescent="0.25">
      <c r="A66" s="1225" t="s">
        <v>1070</v>
      </c>
      <c r="B66" s="1226"/>
      <c r="C66" s="1226"/>
      <c r="D66" s="1227"/>
      <c r="E66" s="741" t="s">
        <v>45</v>
      </c>
      <c r="F66" s="741" t="s">
        <v>45</v>
      </c>
      <c r="G66" s="740" t="s">
        <v>45</v>
      </c>
      <c r="H66" s="740" t="s">
        <v>45</v>
      </c>
      <c r="I66" s="740" t="s">
        <v>45</v>
      </c>
      <c r="J66" s="742" t="s">
        <v>45</v>
      </c>
      <c r="K66" s="55"/>
      <c r="L66" s="54"/>
      <c r="M66" s="54"/>
      <c r="N66" s="54"/>
      <c r="O66" s="54"/>
      <c r="P66" s="54"/>
      <c r="Q66" s="54"/>
    </row>
    <row r="67" spans="1:17" x14ac:dyDescent="0.2">
      <c r="A67" s="889" t="s">
        <v>1017</v>
      </c>
      <c r="B67" s="893"/>
      <c r="C67" s="893"/>
      <c r="D67" s="188" t="s">
        <v>1014</v>
      </c>
      <c r="E67" s="147">
        <v>1.5</v>
      </c>
      <c r="F67" s="147">
        <v>2.2000000000000002</v>
      </c>
      <c r="G67" s="749">
        <v>2.8</v>
      </c>
      <c r="H67" s="749">
        <v>3.6</v>
      </c>
      <c r="I67" s="749">
        <v>4.5</v>
      </c>
      <c r="J67" s="83">
        <v>5.6</v>
      </c>
      <c r="K67" s="55"/>
      <c r="L67" s="54"/>
      <c r="M67" s="54"/>
      <c r="N67" s="54"/>
      <c r="O67" s="54"/>
      <c r="P67" s="54"/>
      <c r="Q67" s="54"/>
    </row>
    <row r="68" spans="1:17" x14ac:dyDescent="0.2">
      <c r="A68" s="865" t="s">
        <v>1016</v>
      </c>
      <c r="B68" s="867"/>
      <c r="C68" s="867"/>
      <c r="D68" s="185" t="s">
        <v>1014</v>
      </c>
      <c r="E68" s="145">
        <v>1.7</v>
      </c>
      <c r="F68" s="145">
        <v>2.5</v>
      </c>
      <c r="G68" s="747">
        <v>3.2</v>
      </c>
      <c r="H68" s="747">
        <v>4</v>
      </c>
      <c r="I68" s="747">
        <v>5</v>
      </c>
      <c r="J68" s="80">
        <v>6.3</v>
      </c>
      <c r="K68" s="55"/>
      <c r="L68" s="54"/>
      <c r="M68" s="54"/>
      <c r="N68" s="54"/>
      <c r="O68" s="54"/>
      <c r="P68" s="54"/>
      <c r="Q68" s="54"/>
    </row>
    <row r="69" spans="1:17" x14ac:dyDescent="0.2">
      <c r="A69" s="865" t="s">
        <v>1012</v>
      </c>
      <c r="B69" s="867"/>
      <c r="C69" s="867"/>
      <c r="D69" s="185" t="s">
        <v>999</v>
      </c>
      <c r="E69" s="116">
        <f>'Интерактивный прайс-лист'!$F$26*VLOOKUP(E65,last!$B$1:$C$1698,2,0)</f>
        <v>1853</v>
      </c>
      <c r="F69" s="116">
        <f>'Интерактивный прайс-лист'!$F$26*VLOOKUP(F65,last!$B$1:$C$1698,2,0)</f>
        <v>1909</v>
      </c>
      <c r="G69" s="79">
        <f>'Интерактивный прайс-лист'!$F$26*VLOOKUP(G65,last!$B$1:$C$1698,2,0)</f>
        <v>1970</v>
      </c>
      <c r="H69" s="79">
        <f>'Интерактивный прайс-лист'!$F$26*VLOOKUP(H65,last!$B$1:$C$1698,2,0)</f>
        <v>2101</v>
      </c>
      <c r="I69" s="79">
        <f>'Интерактивный прайс-лист'!$F$26*VLOOKUP(I65,last!$B$1:$C$1698,2,0)</f>
        <v>2192</v>
      </c>
      <c r="J69" s="78">
        <f>'Интерактивный прайс-лист'!$F$26*VLOOKUP(J65,last!$B$1:$C$1698,2,0)</f>
        <v>2237</v>
      </c>
      <c r="K69" s="55"/>
      <c r="L69" s="54"/>
      <c r="M69" s="54"/>
      <c r="N69" s="54"/>
      <c r="O69" s="54"/>
      <c r="P69" s="54"/>
      <c r="Q69" s="54"/>
    </row>
    <row r="70" spans="1:17" x14ac:dyDescent="0.2">
      <c r="A70" s="865" t="s">
        <v>1070</v>
      </c>
      <c r="B70" s="867"/>
      <c r="C70" s="736" t="s">
        <v>1089</v>
      </c>
      <c r="D70" s="185" t="s">
        <v>999</v>
      </c>
      <c r="E70" s="116">
        <f>'Интерактивный прайс-лист'!$F$26*VLOOKUP(E66,last!$B$1:$C$1698,2,0)</f>
        <v>560</v>
      </c>
      <c r="F70" s="116">
        <f>'Интерактивный прайс-лист'!$F$26*VLOOKUP(F66,last!$B$1:$C$1698,2,0)</f>
        <v>560</v>
      </c>
      <c r="G70" s="79">
        <f>'Интерактивный прайс-лист'!$F$26*VLOOKUP(G66,last!$B$1:$C$1698,2,0)</f>
        <v>560</v>
      </c>
      <c r="H70" s="79">
        <f>'Интерактивный прайс-лист'!$F$26*VLOOKUP(H66,last!$B$1:$C$1698,2,0)</f>
        <v>560</v>
      </c>
      <c r="I70" s="79">
        <f>'Интерактивный прайс-лист'!$F$26*VLOOKUP(I66,last!$B$1:$C$1698,2,0)</f>
        <v>560</v>
      </c>
      <c r="J70" s="78">
        <f>'Интерактивный прайс-лист'!$F$26*VLOOKUP(J66,last!$B$1:$C$1698,2,0)</f>
        <v>560</v>
      </c>
      <c r="K70" s="55"/>
      <c r="L70" s="54"/>
      <c r="M70" s="54"/>
      <c r="N70" s="54"/>
      <c r="O70" s="54"/>
      <c r="P70" s="54"/>
      <c r="Q70" s="54"/>
    </row>
    <row r="71" spans="1:17" ht="13.5" thickBot="1" x14ac:dyDescent="0.25">
      <c r="A71" s="1005" t="s">
        <v>1028</v>
      </c>
      <c r="B71" s="1006"/>
      <c r="C71" s="1006"/>
      <c r="D71" s="98" t="s">
        <v>999</v>
      </c>
      <c r="E71" s="114">
        <f t="shared" ref="E71:J71" si="4">SUM(E69:E70)</f>
        <v>2413</v>
      </c>
      <c r="F71" s="114">
        <f t="shared" si="4"/>
        <v>2469</v>
      </c>
      <c r="G71" s="76">
        <f t="shared" si="4"/>
        <v>2530</v>
      </c>
      <c r="H71" s="76">
        <f t="shared" si="4"/>
        <v>2661</v>
      </c>
      <c r="I71" s="76">
        <f t="shared" si="4"/>
        <v>2752</v>
      </c>
      <c r="J71" s="75">
        <f t="shared" si="4"/>
        <v>2797</v>
      </c>
      <c r="K71" s="55"/>
      <c r="L71" s="54"/>
      <c r="M71" s="54"/>
      <c r="N71" s="54"/>
      <c r="O71" s="54"/>
      <c r="P71" s="54"/>
      <c r="Q71" s="54"/>
    </row>
    <row r="72" spans="1:17" x14ac:dyDescent="0.2">
      <c r="A72" s="54"/>
      <c r="B72" s="54"/>
      <c r="C72" s="54"/>
      <c r="D72" s="55"/>
      <c r="E72" s="55"/>
      <c r="F72" s="55"/>
      <c r="G72" s="55"/>
      <c r="H72" s="55"/>
      <c r="I72" s="55"/>
      <c r="J72" s="55"/>
      <c r="K72" s="55"/>
      <c r="L72" s="54"/>
      <c r="M72" s="54"/>
      <c r="N72" s="54"/>
      <c r="O72" s="54"/>
      <c r="P72" s="54"/>
      <c r="Q72" s="54"/>
    </row>
    <row r="73" spans="1:17" ht="13.5" thickBot="1" x14ac:dyDescent="0.25">
      <c r="A73" s="971" t="s">
        <v>1107</v>
      </c>
      <c r="B73" s="971"/>
      <c r="C73" s="971"/>
      <c r="D73" s="971"/>
      <c r="E73" s="608"/>
      <c r="F73" s="608"/>
      <c r="G73" s="608"/>
      <c r="H73" s="608"/>
      <c r="I73" s="608"/>
      <c r="J73" s="608"/>
      <c r="K73" s="55"/>
      <c r="L73" s="54"/>
      <c r="M73" s="54"/>
      <c r="N73" s="54"/>
      <c r="O73" s="54"/>
      <c r="P73" s="54"/>
      <c r="Q73" s="54"/>
    </row>
    <row r="74" spans="1:17" x14ac:dyDescent="0.2">
      <c r="A74" s="889" t="s">
        <v>1292</v>
      </c>
      <c r="B74" s="730" t="s">
        <v>1007</v>
      </c>
      <c r="C74" s="734" t="s">
        <v>965</v>
      </c>
      <c r="D74" s="188" t="s">
        <v>999</v>
      </c>
      <c r="E74" s="1024">
        <f>'Интерактивный прайс-лист'!$F$26*VLOOKUP($C74,last!$B$1:$C$1698,2,0)</f>
        <v>96</v>
      </c>
      <c r="F74" s="954"/>
      <c r="G74" s="954"/>
      <c r="H74" s="954"/>
      <c r="I74" s="954"/>
      <c r="J74" s="874"/>
      <c r="K74" s="55"/>
      <c r="L74" s="54"/>
      <c r="M74" s="54"/>
      <c r="N74" s="54"/>
      <c r="O74" s="54"/>
      <c r="P74" s="54"/>
      <c r="Q74" s="54"/>
    </row>
    <row r="75" spans="1:17" x14ac:dyDescent="0.2">
      <c r="A75" s="889"/>
      <c r="B75" s="730" t="s">
        <v>1007</v>
      </c>
      <c r="C75" s="734" t="s">
        <v>964</v>
      </c>
      <c r="D75" s="188" t="s">
        <v>999</v>
      </c>
      <c r="E75" s="1003">
        <f>'Интерактивный прайс-лист'!$F$26*VLOOKUP($C75,last!$B$1:$C$1698,2,0)</f>
        <v>272</v>
      </c>
      <c r="F75" s="991"/>
      <c r="G75" s="991"/>
      <c r="H75" s="991"/>
      <c r="I75" s="991"/>
      <c r="J75" s="876"/>
      <c r="K75" s="55"/>
      <c r="L75" s="54"/>
      <c r="M75" s="54"/>
      <c r="N75" s="54"/>
      <c r="O75" s="54"/>
      <c r="P75" s="54"/>
      <c r="Q75" s="54"/>
    </row>
    <row r="76" spans="1:17" ht="13.5" thickBot="1" x14ac:dyDescent="0.25">
      <c r="A76" s="961"/>
      <c r="B76" s="732" t="s">
        <v>1022</v>
      </c>
      <c r="C76" s="731" t="s">
        <v>43</v>
      </c>
      <c r="D76" s="98" t="s">
        <v>999</v>
      </c>
      <c r="E76" s="1004">
        <f>'Интерактивный прайс-лист'!$F$26*VLOOKUP($C76,last!$B$1:$C$1698,2,0)</f>
        <v>224</v>
      </c>
      <c r="F76" s="995"/>
      <c r="G76" s="995"/>
      <c r="H76" s="995"/>
      <c r="I76" s="995"/>
      <c r="J76" s="956"/>
      <c r="K76" s="55"/>
      <c r="L76" s="54"/>
      <c r="M76" s="54"/>
      <c r="N76" s="54"/>
      <c r="O76" s="2"/>
      <c r="P76" s="54"/>
      <c r="Q76" s="54"/>
    </row>
    <row r="77" spans="1:17" x14ac:dyDescent="0.2">
      <c r="A77" s="54"/>
      <c r="B77" s="54"/>
      <c r="C77" s="54"/>
      <c r="D77" s="55"/>
      <c r="E77" s="55"/>
      <c r="F77" s="55"/>
      <c r="G77" s="55"/>
      <c r="H77" s="55"/>
      <c r="I77" s="55"/>
      <c r="J77" s="55"/>
      <c r="K77" s="55"/>
      <c r="L77" s="54"/>
      <c r="M77" s="54"/>
      <c r="N77" s="54"/>
      <c r="O77" s="2"/>
      <c r="P77" s="54"/>
      <c r="Q77" s="54"/>
    </row>
    <row r="78" spans="1:17" ht="13.5" thickBot="1" x14ac:dyDescent="0.25">
      <c r="A78" s="54"/>
      <c r="B78" s="54"/>
      <c r="C78" s="54"/>
      <c r="D78" s="55"/>
      <c r="E78" s="55"/>
      <c r="F78" s="55"/>
      <c r="G78" s="55"/>
      <c r="H78" s="55"/>
      <c r="I78" s="55"/>
      <c r="J78" s="55"/>
      <c r="K78" s="55"/>
      <c r="L78" s="54"/>
      <c r="M78" s="54"/>
      <c r="N78" s="54"/>
      <c r="O78" s="2"/>
      <c r="P78" s="54"/>
      <c r="Q78" s="54"/>
    </row>
    <row r="79" spans="1:17" x14ac:dyDescent="0.2">
      <c r="A79" s="1194" t="s">
        <v>1012</v>
      </c>
      <c r="B79" s="1195"/>
      <c r="C79" s="1195"/>
      <c r="D79" s="1224"/>
      <c r="E79" s="127" t="s">
        <v>372</v>
      </c>
      <c r="F79" s="127" t="s">
        <v>371</v>
      </c>
      <c r="G79" s="106" t="s">
        <v>370</v>
      </c>
      <c r="H79" s="106" t="s">
        <v>369</v>
      </c>
      <c r="I79" s="106" t="s">
        <v>368</v>
      </c>
      <c r="J79" s="105" t="s">
        <v>367</v>
      </c>
      <c r="K79" s="55"/>
      <c r="L79" s="54"/>
      <c r="M79" s="54"/>
      <c r="N79" s="54"/>
      <c r="O79" s="54"/>
      <c r="P79" s="54"/>
      <c r="Q79" s="54"/>
    </row>
    <row r="80" spans="1:17" ht="13.5" thickBot="1" x14ac:dyDescent="0.25">
      <c r="A80" s="1225" t="s">
        <v>1070</v>
      </c>
      <c r="B80" s="1226"/>
      <c r="C80" s="1226"/>
      <c r="D80" s="1227"/>
      <c r="E80" s="124" t="s">
        <v>1693</v>
      </c>
      <c r="F80" s="124" t="s">
        <v>1693</v>
      </c>
      <c r="G80" s="102" t="s">
        <v>1693</v>
      </c>
      <c r="H80" s="102" t="s">
        <v>1693</v>
      </c>
      <c r="I80" s="102" t="s">
        <v>1693</v>
      </c>
      <c r="J80" s="101" t="s">
        <v>1693</v>
      </c>
      <c r="K80" s="55"/>
      <c r="L80" s="54"/>
      <c r="M80" s="54"/>
      <c r="N80" s="54"/>
      <c r="O80" s="54"/>
      <c r="P80" s="54"/>
      <c r="Q80" s="54"/>
    </row>
    <row r="81" spans="1:17" x14ac:dyDescent="0.2">
      <c r="A81" s="889" t="s">
        <v>1017</v>
      </c>
      <c r="B81" s="893"/>
      <c r="C81" s="893"/>
      <c r="D81" s="188" t="s">
        <v>1014</v>
      </c>
      <c r="E81" s="147">
        <v>1.5</v>
      </c>
      <c r="F81" s="147">
        <v>2.2000000000000002</v>
      </c>
      <c r="G81" s="84">
        <v>2.8</v>
      </c>
      <c r="H81" s="84">
        <v>3.6</v>
      </c>
      <c r="I81" s="84">
        <v>4.5</v>
      </c>
      <c r="J81" s="83">
        <v>5.6</v>
      </c>
      <c r="K81" s="55"/>
      <c r="L81" s="54"/>
      <c r="M81" s="54"/>
      <c r="N81" s="54"/>
      <c r="O81" s="54"/>
      <c r="P81" s="54"/>
      <c r="Q81" s="54"/>
    </row>
    <row r="82" spans="1:17" x14ac:dyDescent="0.2">
      <c r="A82" s="865" t="s">
        <v>1016</v>
      </c>
      <c r="B82" s="867"/>
      <c r="C82" s="867"/>
      <c r="D82" s="185" t="s">
        <v>1014</v>
      </c>
      <c r="E82" s="145">
        <v>1.7</v>
      </c>
      <c r="F82" s="145">
        <v>2.5</v>
      </c>
      <c r="G82" s="81">
        <v>3.2</v>
      </c>
      <c r="H82" s="81">
        <v>4</v>
      </c>
      <c r="I82" s="81">
        <v>5</v>
      </c>
      <c r="J82" s="80">
        <v>6.3</v>
      </c>
      <c r="K82" s="55"/>
      <c r="L82" s="54"/>
      <c r="M82" s="54"/>
      <c r="N82" s="54"/>
      <c r="O82" s="54"/>
      <c r="P82" s="54"/>
      <c r="Q82" s="54"/>
    </row>
    <row r="83" spans="1:17" x14ac:dyDescent="0.2">
      <c r="A83" s="865" t="s">
        <v>1012</v>
      </c>
      <c r="B83" s="867"/>
      <c r="C83" s="867"/>
      <c r="D83" s="185" t="s">
        <v>999</v>
      </c>
      <c r="E83" s="116">
        <f>'Интерактивный прайс-лист'!$F$26*VLOOKUP(E79,last!$B$1:$C$1698,2,0)</f>
        <v>1853</v>
      </c>
      <c r="F83" s="116">
        <f>'Интерактивный прайс-лист'!$F$26*VLOOKUP(F79,last!$B$1:$C$1698,2,0)</f>
        <v>1909</v>
      </c>
      <c r="G83" s="79">
        <f>'Интерактивный прайс-лист'!$F$26*VLOOKUP(G79,last!$B$1:$C$1698,2,0)</f>
        <v>1970</v>
      </c>
      <c r="H83" s="79">
        <f>'Интерактивный прайс-лист'!$F$26*VLOOKUP(H79,last!$B$1:$C$1698,2,0)</f>
        <v>2101</v>
      </c>
      <c r="I83" s="79">
        <f>'Интерактивный прайс-лист'!$F$26*VLOOKUP(I79,last!$B$1:$C$1698,2,0)</f>
        <v>2192</v>
      </c>
      <c r="J83" s="78">
        <f>'Интерактивный прайс-лист'!$F$26*VLOOKUP(J79,last!$B$1:$C$1698,2,0)</f>
        <v>2237</v>
      </c>
      <c r="K83" s="55"/>
      <c r="L83" s="54"/>
      <c r="M83" s="54"/>
      <c r="N83" s="54"/>
      <c r="O83" s="54"/>
      <c r="P83" s="54"/>
      <c r="Q83" s="54"/>
    </row>
    <row r="84" spans="1:17" x14ac:dyDescent="0.2">
      <c r="A84" s="865" t="s">
        <v>1070</v>
      </c>
      <c r="B84" s="867"/>
      <c r="C84" s="67" t="s">
        <v>1693</v>
      </c>
      <c r="D84" s="185" t="s">
        <v>999</v>
      </c>
      <c r="E84" s="116">
        <f>'Интерактивный прайс-лист'!$F$26*VLOOKUP(E80,last!$B$1:$C$1698,2,0)</f>
        <v>523</v>
      </c>
      <c r="F84" s="116">
        <f>'Интерактивный прайс-лист'!$F$26*VLOOKUP(F80,last!$B$1:$C$1698,2,0)</f>
        <v>523</v>
      </c>
      <c r="G84" s="79">
        <f>'Интерактивный прайс-лист'!$F$26*VLOOKUP(G80,last!$B$1:$C$1698,2,0)</f>
        <v>523</v>
      </c>
      <c r="H84" s="79">
        <f>'Интерактивный прайс-лист'!$F$26*VLOOKUP(H80,last!$B$1:$C$1698,2,0)</f>
        <v>523</v>
      </c>
      <c r="I84" s="79">
        <f>'Интерактивный прайс-лист'!$F$26*VLOOKUP(I80,last!$B$1:$C$1698,2,0)</f>
        <v>523</v>
      </c>
      <c r="J84" s="78">
        <f>'Интерактивный прайс-лист'!$F$26*VLOOKUP(J80,last!$B$1:$C$1698,2,0)</f>
        <v>523</v>
      </c>
      <c r="K84" s="55"/>
      <c r="L84" s="54"/>
      <c r="M84" s="54"/>
      <c r="N84" s="54"/>
      <c r="O84" s="54"/>
      <c r="P84" s="54"/>
      <c r="Q84" s="54"/>
    </row>
    <row r="85" spans="1:17" ht="13.5" thickBot="1" x14ac:dyDescent="0.25">
      <c r="A85" s="1005" t="s">
        <v>1028</v>
      </c>
      <c r="B85" s="1006"/>
      <c r="C85" s="1006"/>
      <c r="D85" s="98" t="s">
        <v>999</v>
      </c>
      <c r="E85" s="114">
        <f t="shared" ref="E85:J85" si="5">SUM(E83:E84)</f>
        <v>2376</v>
      </c>
      <c r="F85" s="114">
        <f t="shared" si="5"/>
        <v>2432</v>
      </c>
      <c r="G85" s="76">
        <f t="shared" si="5"/>
        <v>2493</v>
      </c>
      <c r="H85" s="76">
        <f t="shared" si="5"/>
        <v>2624</v>
      </c>
      <c r="I85" s="76">
        <f t="shared" si="5"/>
        <v>2715</v>
      </c>
      <c r="J85" s="75">
        <f t="shared" si="5"/>
        <v>2760</v>
      </c>
      <c r="K85" s="55"/>
      <c r="L85" s="54"/>
      <c r="M85" s="54"/>
      <c r="N85" s="54"/>
      <c r="O85" s="54"/>
      <c r="P85" s="54"/>
      <c r="Q85" s="54"/>
    </row>
    <row r="86" spans="1:17" x14ac:dyDescent="0.2">
      <c r="A86" s="54"/>
      <c r="B86" s="54"/>
      <c r="C86" s="54"/>
      <c r="D86" s="55"/>
      <c r="E86" s="55"/>
      <c r="F86" s="55"/>
      <c r="G86" s="55"/>
      <c r="H86" s="55"/>
      <c r="I86" s="55"/>
      <c r="J86" s="55"/>
      <c r="K86" s="55"/>
      <c r="L86" s="54"/>
      <c r="M86" s="54"/>
      <c r="N86" s="54"/>
      <c r="O86" s="54"/>
      <c r="P86" s="54"/>
      <c r="Q86" s="54"/>
    </row>
    <row r="87" spans="1:17" ht="13.5" thickBot="1" x14ac:dyDescent="0.25">
      <c r="A87" s="971" t="s">
        <v>1107</v>
      </c>
      <c r="B87" s="971"/>
      <c r="C87" s="971"/>
      <c r="D87" s="971"/>
      <c r="E87" s="608"/>
      <c r="F87" s="608"/>
      <c r="G87" s="608"/>
      <c r="H87" s="608"/>
      <c r="I87" s="608"/>
      <c r="J87" s="608"/>
      <c r="K87" s="55"/>
      <c r="L87" s="54"/>
      <c r="M87" s="54"/>
      <c r="N87" s="54"/>
      <c r="O87" s="54"/>
      <c r="P87" s="54"/>
      <c r="Q87" s="54"/>
    </row>
    <row r="88" spans="1:17" x14ac:dyDescent="0.2">
      <c r="A88" s="889" t="s">
        <v>1292</v>
      </c>
      <c r="B88" s="86" t="s">
        <v>1007</v>
      </c>
      <c r="C88" s="70" t="s">
        <v>965</v>
      </c>
      <c r="D88" s="188" t="s">
        <v>999</v>
      </c>
      <c r="E88" s="1024">
        <f>'Интерактивный прайс-лист'!$F$26*VLOOKUP($C88,last!$B$1:$C$1698,2,0)</f>
        <v>96</v>
      </c>
      <c r="F88" s="954"/>
      <c r="G88" s="954"/>
      <c r="H88" s="954"/>
      <c r="I88" s="954"/>
      <c r="J88" s="874"/>
      <c r="K88" s="55"/>
      <c r="L88" s="54"/>
      <c r="M88" s="54"/>
      <c r="N88" s="54"/>
      <c r="O88" s="54"/>
      <c r="P88" s="54"/>
      <c r="Q88" s="54"/>
    </row>
    <row r="89" spans="1:17" x14ac:dyDescent="0.2">
      <c r="A89" s="889"/>
      <c r="B89" s="86" t="s">
        <v>1007</v>
      </c>
      <c r="C89" s="70" t="s">
        <v>964</v>
      </c>
      <c r="D89" s="188" t="s">
        <v>999</v>
      </c>
      <c r="E89" s="1003">
        <f>'Интерактивный прайс-лист'!$F$26*VLOOKUP($C89,last!$B$1:$C$1698,2,0)</f>
        <v>272</v>
      </c>
      <c r="F89" s="991"/>
      <c r="G89" s="991"/>
      <c r="H89" s="991"/>
      <c r="I89" s="991"/>
      <c r="J89" s="876"/>
      <c r="K89" s="55"/>
      <c r="L89" s="54"/>
      <c r="M89" s="54"/>
      <c r="N89" s="54"/>
      <c r="O89" s="54"/>
      <c r="P89" s="54"/>
      <c r="Q89" s="54"/>
    </row>
    <row r="90" spans="1:17" ht="13.5" thickBot="1" x14ac:dyDescent="0.25">
      <c r="A90" s="961"/>
      <c r="B90" s="603" t="s">
        <v>1022</v>
      </c>
      <c r="C90" s="179" t="s">
        <v>1506</v>
      </c>
      <c r="D90" s="98" t="s">
        <v>999</v>
      </c>
      <c r="E90" s="1004">
        <f>'Интерактивный прайс-лист'!$F$26*VLOOKUP($C90,last!$B$1:$C$1698,2,0)</f>
        <v>232</v>
      </c>
      <c r="F90" s="995"/>
      <c r="G90" s="995"/>
      <c r="H90" s="995"/>
      <c r="I90" s="995"/>
      <c r="J90" s="956"/>
      <c r="K90" s="55"/>
      <c r="L90" s="54"/>
      <c r="M90" s="54"/>
      <c r="N90" s="54"/>
      <c r="O90" s="2"/>
      <c r="P90" s="54"/>
      <c r="Q90" s="54"/>
    </row>
    <row r="91" spans="1:17" x14ac:dyDescent="0.2">
      <c r="A91" s="54"/>
      <c r="B91" s="54"/>
      <c r="C91" s="54"/>
      <c r="D91" s="55"/>
      <c r="E91" s="55"/>
      <c r="F91" s="55"/>
      <c r="G91" s="55"/>
      <c r="H91" s="55"/>
      <c r="I91" s="55"/>
      <c r="J91" s="55"/>
      <c r="K91" s="55"/>
      <c r="L91" s="54"/>
      <c r="M91" s="54"/>
      <c r="N91" s="54"/>
      <c r="O91" s="2"/>
      <c r="P91" s="54"/>
      <c r="Q91" s="54"/>
    </row>
    <row r="92" spans="1:17" x14ac:dyDescent="0.2">
      <c r="A92" s="54"/>
      <c r="B92" s="54"/>
      <c r="C92" s="54"/>
      <c r="D92" s="55"/>
      <c r="E92" s="55"/>
      <c r="F92" s="55"/>
      <c r="G92" s="55"/>
      <c r="H92" s="55"/>
      <c r="I92" s="55"/>
      <c r="J92" s="55"/>
      <c r="K92" s="55"/>
      <c r="L92" s="54"/>
      <c r="M92" s="54"/>
      <c r="N92" s="54"/>
      <c r="O92" s="2"/>
      <c r="P92" s="54"/>
      <c r="Q92" s="54"/>
    </row>
    <row r="93" spans="1:17" ht="24" customHeight="1" thickBot="1" x14ac:dyDescent="0.25">
      <c r="A93" s="1232" t="s">
        <v>1291</v>
      </c>
      <c r="B93" s="1232"/>
      <c r="C93" s="1232"/>
      <c r="D93" s="1232"/>
      <c r="E93" s="326"/>
      <c r="F93" s="240"/>
      <c r="G93" s="240"/>
      <c r="H93" s="240"/>
      <c r="I93" s="240"/>
      <c r="J93" s="240"/>
      <c r="K93" s="240"/>
      <c r="L93" s="239"/>
      <c r="M93" s="239"/>
      <c r="N93" s="326"/>
      <c r="O93" s="241"/>
      <c r="P93" s="326"/>
      <c r="Q93" s="326"/>
    </row>
    <row r="94" spans="1:17" x14ac:dyDescent="0.2">
      <c r="A94" s="1194" t="s">
        <v>1267</v>
      </c>
      <c r="B94" s="1195"/>
      <c r="C94" s="1195"/>
      <c r="D94" s="1224"/>
      <c r="E94" s="128"/>
      <c r="F94" s="106" t="s">
        <v>442</v>
      </c>
      <c r="G94" s="106" t="s">
        <v>441</v>
      </c>
      <c r="H94" s="106" t="s">
        <v>440</v>
      </c>
      <c r="I94" s="106" t="s">
        <v>439</v>
      </c>
      <c r="J94" s="106" t="s">
        <v>438</v>
      </c>
      <c r="K94" s="106" t="s">
        <v>437</v>
      </c>
      <c r="L94" s="127" t="s">
        <v>436</v>
      </c>
      <c r="M94" s="127"/>
      <c r="N94" s="247" t="s">
        <v>443</v>
      </c>
      <c r="O94" s="2"/>
      <c r="P94" s="54"/>
      <c r="Q94" s="54"/>
    </row>
    <row r="95" spans="1:17" ht="13.5" thickBot="1" x14ac:dyDescent="0.25">
      <c r="A95" s="1225" t="s">
        <v>1070</v>
      </c>
      <c r="B95" s="1226"/>
      <c r="C95" s="1226"/>
      <c r="D95" s="1227"/>
      <c r="E95" s="125"/>
      <c r="F95" s="102" t="s">
        <v>36</v>
      </c>
      <c r="G95" s="102" t="s">
        <v>36</v>
      </c>
      <c r="H95" s="102" t="s">
        <v>36</v>
      </c>
      <c r="I95" s="102" t="s">
        <v>36</v>
      </c>
      <c r="J95" s="102" t="s">
        <v>35</v>
      </c>
      <c r="K95" s="102" t="s">
        <v>35</v>
      </c>
      <c r="L95" s="124" t="s">
        <v>34</v>
      </c>
      <c r="M95" s="124"/>
      <c r="N95" s="124" t="s">
        <v>34</v>
      </c>
      <c r="O95" s="2"/>
      <c r="P95" s="54"/>
      <c r="Q95" s="54"/>
    </row>
    <row r="96" spans="1:17" x14ac:dyDescent="0.2">
      <c r="A96" s="889" t="s">
        <v>1017</v>
      </c>
      <c r="B96" s="893"/>
      <c r="C96" s="893"/>
      <c r="D96" s="188" t="s">
        <v>1014</v>
      </c>
      <c r="E96" s="123"/>
      <c r="F96" s="84">
        <v>2.2000000000000002</v>
      </c>
      <c r="G96" s="84">
        <v>2.8</v>
      </c>
      <c r="H96" s="84">
        <v>3.6</v>
      </c>
      <c r="I96" s="84">
        <v>4.5</v>
      </c>
      <c r="J96" s="84">
        <v>5.6</v>
      </c>
      <c r="K96" s="84">
        <v>7.1</v>
      </c>
      <c r="L96" s="147">
        <v>9</v>
      </c>
      <c r="M96" s="147"/>
      <c r="N96" s="623">
        <v>14</v>
      </c>
      <c r="O96" s="2"/>
      <c r="P96" s="54"/>
      <c r="Q96" s="54"/>
    </row>
    <row r="97" spans="1:17" x14ac:dyDescent="0.2">
      <c r="A97" s="865" t="s">
        <v>1016</v>
      </c>
      <c r="B97" s="867"/>
      <c r="C97" s="867"/>
      <c r="D97" s="185" t="s">
        <v>1014</v>
      </c>
      <c r="E97" s="120"/>
      <c r="F97" s="81">
        <v>2.5</v>
      </c>
      <c r="G97" s="81">
        <v>3.2</v>
      </c>
      <c r="H97" s="81">
        <v>4</v>
      </c>
      <c r="I97" s="81">
        <v>4</v>
      </c>
      <c r="J97" s="81">
        <v>6.3</v>
      </c>
      <c r="K97" s="81">
        <v>8</v>
      </c>
      <c r="L97" s="145">
        <v>10</v>
      </c>
      <c r="M97" s="145"/>
      <c r="N97" s="622">
        <v>16</v>
      </c>
      <c r="O97" s="2"/>
      <c r="P97" s="54"/>
      <c r="Q97" s="54"/>
    </row>
    <row r="98" spans="1:17" x14ac:dyDescent="0.2">
      <c r="A98" s="865" t="s">
        <v>1012</v>
      </c>
      <c r="B98" s="867"/>
      <c r="C98" s="867"/>
      <c r="D98" s="185" t="s">
        <v>999</v>
      </c>
      <c r="E98" s="117"/>
      <c r="F98" s="79">
        <f>'Интерактивный прайс-лист'!$F$26*VLOOKUP(F94,last!$B$1:$C$1698,2,0)</f>
        <v>2200</v>
      </c>
      <c r="G98" s="79">
        <f>'Интерактивный прайс-лист'!$F$26*VLOOKUP(G94,last!$B$1:$C$1698,2,0)</f>
        <v>2258</v>
      </c>
      <c r="H98" s="79">
        <f>'Интерактивный прайс-лист'!$F$26*VLOOKUP(H94,last!$B$1:$C$1698,2,0)</f>
        <v>2290</v>
      </c>
      <c r="I98" s="79">
        <f>'Интерактивный прайс-лист'!$F$26*VLOOKUP(I94,last!$B$1:$C$1698,2,0)</f>
        <v>2507</v>
      </c>
      <c r="J98" s="79">
        <f>'Интерактивный прайс-лист'!$F$26*VLOOKUP(J94,last!$B$1:$C$1698,2,0)</f>
        <v>2533</v>
      </c>
      <c r="K98" s="79">
        <f>'Интерактивный прайс-лист'!$F$26*VLOOKUP(K94,last!$B$1:$C$1698,2,0)</f>
        <v>2597</v>
      </c>
      <c r="L98" s="116">
        <f>'Интерактивный прайс-лист'!$F$26*VLOOKUP(L94,last!$B$1:$C$1698,2,0)</f>
        <v>3482</v>
      </c>
      <c r="M98" s="116"/>
      <c r="N98" s="195">
        <f>'Интерактивный прайс-лист'!$F$26*VLOOKUP(N94,last!$B$1:$C$1698,2,0)</f>
        <v>3673</v>
      </c>
      <c r="O98" s="2"/>
      <c r="P98" s="54"/>
      <c r="Q98" s="54"/>
    </row>
    <row r="99" spans="1:17" x14ac:dyDescent="0.2">
      <c r="A99" s="865" t="s">
        <v>1070</v>
      </c>
      <c r="B99" s="867"/>
      <c r="C99" s="67" t="s">
        <v>1290</v>
      </c>
      <c r="D99" s="185" t="s">
        <v>999</v>
      </c>
      <c r="E99" s="117"/>
      <c r="F99" s="79">
        <f>'Интерактивный прайс-лист'!$F$26*VLOOKUP(F95,last!$B$1:$C$1698,2,0)</f>
        <v>699</v>
      </c>
      <c r="G99" s="79">
        <f>'Интерактивный прайс-лист'!$F$26*VLOOKUP(G95,last!$B$1:$C$1698,2,0)</f>
        <v>699</v>
      </c>
      <c r="H99" s="79">
        <f>'Интерактивный прайс-лист'!$F$26*VLOOKUP(H95,last!$B$1:$C$1698,2,0)</f>
        <v>699</v>
      </c>
      <c r="I99" s="79">
        <f>'Интерактивный прайс-лист'!$F$26*VLOOKUP(I95,last!$B$1:$C$1698,2,0)</f>
        <v>699</v>
      </c>
      <c r="J99" s="79">
        <f>'Интерактивный прайс-лист'!$F$26*VLOOKUP(J95,last!$B$1:$C$1698,2,0)</f>
        <v>805</v>
      </c>
      <c r="K99" s="79">
        <f>'Интерактивный прайс-лист'!$F$26*VLOOKUP(K95,last!$B$1:$C$1698,2,0)</f>
        <v>805</v>
      </c>
      <c r="L99" s="116">
        <f>'Интерактивный прайс-лист'!$F$26*VLOOKUP(L95,last!$B$1:$C$1698,2,0)</f>
        <v>915</v>
      </c>
      <c r="M99" s="116"/>
      <c r="N99" s="195">
        <f>'Интерактивный прайс-лист'!$F$26*VLOOKUP(N95,last!$B$1:$C$1698,2,0)</f>
        <v>915</v>
      </c>
      <c r="O99" s="2"/>
      <c r="P99" s="54"/>
      <c r="Q99" s="54"/>
    </row>
    <row r="100" spans="1:17" ht="13.5" thickBot="1" x14ac:dyDescent="0.25">
      <c r="A100" s="913" t="s">
        <v>1028</v>
      </c>
      <c r="B100" s="915"/>
      <c r="C100" s="915"/>
      <c r="D100" s="98" t="s">
        <v>999</v>
      </c>
      <c r="E100" s="115"/>
      <c r="F100" s="76">
        <f t="shared" ref="F100:L100" si="6">SUM(F98:F99)</f>
        <v>2899</v>
      </c>
      <c r="G100" s="76">
        <f t="shared" si="6"/>
        <v>2957</v>
      </c>
      <c r="H100" s="76">
        <f t="shared" si="6"/>
        <v>2989</v>
      </c>
      <c r="I100" s="76">
        <f t="shared" si="6"/>
        <v>3206</v>
      </c>
      <c r="J100" s="76">
        <f t="shared" si="6"/>
        <v>3338</v>
      </c>
      <c r="K100" s="76">
        <f t="shared" si="6"/>
        <v>3402</v>
      </c>
      <c r="L100" s="114">
        <f t="shared" si="6"/>
        <v>4397</v>
      </c>
      <c r="M100" s="114"/>
      <c r="N100" s="243">
        <f>SUM(N98:N99)</f>
        <v>4588</v>
      </c>
      <c r="O100" s="2"/>
      <c r="P100" s="54"/>
      <c r="Q100" s="54"/>
    </row>
    <row r="101" spans="1:17" x14ac:dyDescent="0.2">
      <c r="A101" s="54"/>
      <c r="B101" s="54"/>
      <c r="C101" s="54"/>
      <c r="D101" s="55"/>
      <c r="E101" s="55"/>
      <c r="F101" s="55"/>
      <c r="G101" s="55"/>
      <c r="H101" s="55"/>
      <c r="I101" s="55"/>
      <c r="J101" s="55"/>
      <c r="K101" s="55"/>
      <c r="L101" s="2"/>
      <c r="M101" s="2"/>
      <c r="N101" s="54"/>
      <c r="O101" s="2"/>
      <c r="P101" s="54"/>
      <c r="Q101" s="54"/>
    </row>
    <row r="102" spans="1:17" ht="13.5" thickBot="1" x14ac:dyDescent="0.25">
      <c r="A102" s="971" t="s">
        <v>1107</v>
      </c>
      <c r="B102" s="971"/>
      <c r="C102" s="971"/>
      <c r="D102" s="971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2"/>
      <c r="P102" s="54"/>
      <c r="Q102" s="54"/>
    </row>
    <row r="103" spans="1:17" x14ac:dyDescent="0.2">
      <c r="A103" s="1051" t="s">
        <v>1286</v>
      </c>
      <c r="B103" s="229" t="s">
        <v>1289</v>
      </c>
      <c r="C103" s="73" t="s">
        <v>965</v>
      </c>
      <c r="D103" s="181" t="s">
        <v>999</v>
      </c>
      <c r="E103" s="605"/>
      <c r="F103" s="873">
        <f>'Интерактивный прайс-лист'!$F$26*VLOOKUP($C103,last!$B$1:$C$1698,2,0)</f>
        <v>96</v>
      </c>
      <c r="G103" s="954"/>
      <c r="H103" s="954"/>
      <c r="I103" s="954"/>
      <c r="J103" s="954"/>
      <c r="K103" s="954"/>
      <c r="L103" s="954"/>
      <c r="M103" s="954"/>
      <c r="N103" s="874"/>
      <c r="O103" s="2"/>
      <c r="P103" s="54"/>
      <c r="Q103" s="54"/>
    </row>
    <row r="104" spans="1:17" x14ac:dyDescent="0.2">
      <c r="A104" s="1244"/>
      <c r="B104" s="86" t="s">
        <v>1007</v>
      </c>
      <c r="C104" s="70" t="s">
        <v>964</v>
      </c>
      <c r="D104" s="188" t="s">
        <v>999</v>
      </c>
      <c r="E104" s="604"/>
      <c r="F104" s="875">
        <f>'Интерактивный прайс-лист'!$F$26*VLOOKUP($C104,last!$B$1:$C$1698,2,0)</f>
        <v>272</v>
      </c>
      <c r="G104" s="991"/>
      <c r="H104" s="991"/>
      <c r="I104" s="991"/>
      <c r="J104" s="991"/>
      <c r="K104" s="991"/>
      <c r="L104" s="991"/>
      <c r="M104" s="991"/>
      <c r="N104" s="876"/>
      <c r="O104" s="2"/>
      <c r="P104" s="54"/>
      <c r="Q104" s="54"/>
    </row>
    <row r="105" spans="1:17" ht="13.5" thickBot="1" x14ac:dyDescent="0.25">
      <c r="A105" s="1245"/>
      <c r="B105" s="603" t="s">
        <v>1087</v>
      </c>
      <c r="C105" s="179" t="s">
        <v>33</v>
      </c>
      <c r="D105" s="98" t="s">
        <v>999</v>
      </c>
      <c r="E105" s="602"/>
      <c r="F105" s="955">
        <f>'Интерактивный прайс-лист'!$F$26*VLOOKUP($C105,last!$B$1:$C$1698,2,0)</f>
        <v>419</v>
      </c>
      <c r="G105" s="995"/>
      <c r="H105" s="995"/>
      <c r="I105" s="995"/>
      <c r="J105" s="995"/>
      <c r="K105" s="995"/>
      <c r="L105" s="995"/>
      <c r="M105" s="995"/>
      <c r="N105" s="956"/>
      <c r="O105" s="2"/>
      <c r="P105" s="54"/>
      <c r="Q105" s="54"/>
    </row>
    <row r="106" spans="1:17" x14ac:dyDescent="0.2">
      <c r="A106" s="54"/>
      <c r="B106" s="54"/>
      <c r="C106" s="54"/>
      <c r="D106" s="55"/>
      <c r="E106" s="55"/>
      <c r="F106" s="55"/>
      <c r="G106" s="55"/>
      <c r="H106" s="55"/>
      <c r="I106" s="55"/>
      <c r="J106" s="55"/>
      <c r="K106" s="55"/>
      <c r="L106" s="2"/>
      <c r="M106" s="2"/>
      <c r="N106" s="54"/>
      <c r="O106" s="2"/>
      <c r="P106" s="54"/>
      <c r="Q106" s="54"/>
    </row>
    <row r="107" spans="1:17" x14ac:dyDescent="0.2">
      <c r="A107" s="54"/>
      <c r="B107" s="54"/>
      <c r="C107" s="54"/>
      <c r="D107" s="55"/>
      <c r="E107" s="96"/>
      <c r="F107" s="96"/>
      <c r="G107" s="96"/>
      <c r="H107" s="96"/>
      <c r="I107" s="96"/>
      <c r="J107" s="96"/>
      <c r="K107" s="96"/>
      <c r="L107" s="54"/>
      <c r="M107" s="54"/>
      <c r="N107" s="54"/>
      <c r="O107" s="2"/>
      <c r="P107" s="54"/>
      <c r="Q107" s="54"/>
    </row>
    <row r="108" spans="1:17" ht="24" customHeight="1" thickBot="1" x14ac:dyDescent="0.25">
      <c r="A108" s="1246" t="s">
        <v>1288</v>
      </c>
      <c r="B108" s="1246"/>
      <c r="C108" s="1246"/>
      <c r="D108" s="1246"/>
      <c r="E108" s="326"/>
      <c r="F108" s="326"/>
      <c r="G108" s="326"/>
      <c r="H108" s="326"/>
      <c r="I108" s="326"/>
      <c r="J108" s="240"/>
      <c r="K108" s="240"/>
      <c r="L108" s="239"/>
      <c r="M108" s="239"/>
      <c r="N108" s="239"/>
      <c r="O108" s="239"/>
      <c r="P108" s="239"/>
      <c r="Q108" s="239"/>
    </row>
    <row r="109" spans="1:17" x14ac:dyDescent="0.2">
      <c r="A109" s="1194" t="s">
        <v>1267</v>
      </c>
      <c r="B109" s="1195"/>
      <c r="C109" s="1195"/>
      <c r="D109" s="1224"/>
      <c r="E109" s="106"/>
      <c r="F109" s="106"/>
      <c r="G109" s="106" t="s">
        <v>414</v>
      </c>
      <c r="H109" s="106" t="s">
        <v>413</v>
      </c>
      <c r="I109" s="106" t="s">
        <v>412</v>
      </c>
      <c r="J109" s="106"/>
      <c r="K109" s="105" t="s">
        <v>411</v>
      </c>
      <c r="L109" s="54"/>
      <c r="M109" s="54"/>
      <c r="N109" s="54"/>
      <c r="O109" s="54"/>
      <c r="P109" s="54"/>
      <c r="Q109" s="54"/>
    </row>
    <row r="110" spans="1:17" ht="13.5" thickBot="1" x14ac:dyDescent="0.25">
      <c r="A110" s="1225" t="s">
        <v>1070</v>
      </c>
      <c r="B110" s="1226"/>
      <c r="C110" s="1226"/>
      <c r="D110" s="1227"/>
      <c r="E110" s="102"/>
      <c r="F110" s="102"/>
      <c r="G110" s="102" t="s">
        <v>926</v>
      </c>
      <c r="H110" s="102" t="s">
        <v>926</v>
      </c>
      <c r="I110" s="102" t="s">
        <v>926</v>
      </c>
      <c r="J110" s="102"/>
      <c r="K110" s="101" t="s">
        <v>925</v>
      </c>
      <c r="L110" s="54"/>
      <c r="M110" s="54"/>
      <c r="N110" s="54"/>
      <c r="O110" s="54"/>
      <c r="P110" s="54"/>
      <c r="Q110" s="54"/>
    </row>
    <row r="111" spans="1:17" x14ac:dyDescent="0.2">
      <c r="A111" s="889" t="s">
        <v>1017</v>
      </c>
      <c r="B111" s="893"/>
      <c r="C111" s="893"/>
      <c r="D111" s="188" t="s">
        <v>1014</v>
      </c>
      <c r="E111" s="84"/>
      <c r="F111" s="84"/>
      <c r="G111" s="84">
        <v>2.8</v>
      </c>
      <c r="H111" s="84">
        <v>3.6</v>
      </c>
      <c r="I111" s="84">
        <v>4.5</v>
      </c>
      <c r="J111" s="84"/>
      <c r="K111" s="83">
        <v>7.1</v>
      </c>
      <c r="L111" s="54"/>
      <c r="M111" s="54"/>
      <c r="N111" s="54"/>
      <c r="O111" s="54"/>
      <c r="P111" s="54"/>
      <c r="Q111" s="54"/>
    </row>
    <row r="112" spans="1:17" x14ac:dyDescent="0.2">
      <c r="A112" s="865" t="s">
        <v>1016</v>
      </c>
      <c r="B112" s="867"/>
      <c r="C112" s="867"/>
      <c r="D112" s="185" t="s">
        <v>1014</v>
      </c>
      <c r="E112" s="81"/>
      <c r="F112" s="81"/>
      <c r="G112" s="81">
        <v>3.2</v>
      </c>
      <c r="H112" s="81">
        <v>4</v>
      </c>
      <c r="I112" s="81">
        <v>5</v>
      </c>
      <c r="J112" s="81"/>
      <c r="K112" s="80">
        <v>8</v>
      </c>
      <c r="L112" s="54"/>
      <c r="M112" s="54"/>
      <c r="N112" s="54"/>
      <c r="O112" s="54"/>
      <c r="P112" s="54"/>
      <c r="Q112" s="54"/>
    </row>
    <row r="113" spans="1:17" x14ac:dyDescent="0.2">
      <c r="A113" s="865" t="s">
        <v>1012</v>
      </c>
      <c r="B113" s="867"/>
      <c r="C113" s="867"/>
      <c r="D113" s="185" t="s">
        <v>999</v>
      </c>
      <c r="E113" s="79"/>
      <c r="F113" s="79"/>
      <c r="G113" s="79">
        <f>'Интерактивный прайс-лист'!$F$26*VLOOKUP(G109,last!$B$1:$C$1698,2,0)</f>
        <v>2420</v>
      </c>
      <c r="H113" s="79">
        <f>'Интерактивный прайс-лист'!$F$26*VLOOKUP(H109,last!$B$1:$C$1698,2,0)</f>
        <v>2565</v>
      </c>
      <c r="I113" s="79">
        <f>'Интерактивный прайс-лист'!$F$26*VLOOKUP(I109,last!$B$1:$C$1698,2,0)</f>
        <v>2635</v>
      </c>
      <c r="J113" s="79"/>
      <c r="K113" s="78">
        <f>'Интерактивный прайс-лист'!$F$26*VLOOKUP(K109,last!$B$1:$C$1698,2,0)</f>
        <v>2985</v>
      </c>
      <c r="L113" s="54"/>
      <c r="M113" s="54"/>
      <c r="N113" s="54"/>
      <c r="O113" s="54"/>
      <c r="P113" s="54"/>
      <c r="Q113" s="54"/>
    </row>
    <row r="114" spans="1:17" x14ac:dyDescent="0.2">
      <c r="A114" s="865" t="s">
        <v>1070</v>
      </c>
      <c r="B114" s="867"/>
      <c r="C114" s="67" t="s">
        <v>1287</v>
      </c>
      <c r="D114" s="185" t="s">
        <v>999</v>
      </c>
      <c r="E114" s="79"/>
      <c r="F114" s="79"/>
      <c r="G114" s="79">
        <f>'Интерактивный прайс-лист'!$F$26*VLOOKUP(G110,last!$B$1:$C$1698,2,0)</f>
        <v>512</v>
      </c>
      <c r="H114" s="79">
        <f>'Интерактивный прайс-лист'!$F$26*VLOOKUP(H110,last!$B$1:$C$1698,2,0)</f>
        <v>512</v>
      </c>
      <c r="I114" s="79">
        <f>'Интерактивный прайс-лист'!$F$26*VLOOKUP(I110,last!$B$1:$C$1698,2,0)</f>
        <v>512</v>
      </c>
      <c r="J114" s="79"/>
      <c r="K114" s="78">
        <f>'Интерактивный прайс-лист'!$F$26*VLOOKUP(K110,last!$B$1:$C$1698,2,0)</f>
        <v>573</v>
      </c>
      <c r="L114" s="54"/>
      <c r="M114" s="54"/>
      <c r="N114" s="54"/>
      <c r="O114" s="54"/>
      <c r="P114" s="54"/>
      <c r="Q114" s="54"/>
    </row>
    <row r="115" spans="1:17" ht="13.5" thickBot="1" x14ac:dyDescent="0.25">
      <c r="A115" s="1005" t="s">
        <v>1028</v>
      </c>
      <c r="B115" s="1006"/>
      <c r="C115" s="1006"/>
      <c r="D115" s="98" t="s">
        <v>999</v>
      </c>
      <c r="E115" s="76"/>
      <c r="F115" s="76"/>
      <c r="G115" s="76">
        <f>SUM(G113:G114)</f>
        <v>2932</v>
      </c>
      <c r="H115" s="621">
        <f>SUM(H113:H114)</f>
        <v>3077</v>
      </c>
      <c r="I115" s="76">
        <f>SUM(I113:I114)</f>
        <v>3147</v>
      </c>
      <c r="J115" s="76"/>
      <c r="K115" s="75">
        <f>SUM(K113:K114)</f>
        <v>3558</v>
      </c>
      <c r="L115" s="54"/>
      <c r="M115" s="54"/>
      <c r="N115" s="54"/>
      <c r="O115" s="54"/>
      <c r="P115" s="54"/>
      <c r="Q115" s="54"/>
    </row>
    <row r="116" spans="1:17" x14ac:dyDescent="0.2">
      <c r="A116" s="54"/>
      <c r="B116" s="54"/>
      <c r="C116" s="54"/>
      <c r="D116" s="55"/>
      <c r="E116" s="55"/>
      <c r="F116" s="55"/>
      <c r="G116" s="55"/>
      <c r="H116" s="55"/>
      <c r="I116" s="55"/>
      <c r="J116" s="55"/>
      <c r="K116" s="55"/>
      <c r="L116" s="54"/>
      <c r="M116" s="54"/>
      <c r="N116" s="54"/>
      <c r="O116" s="54"/>
      <c r="P116" s="54"/>
      <c r="Q116" s="54"/>
    </row>
    <row r="117" spans="1:17" ht="13.5" thickBot="1" x14ac:dyDescent="0.25">
      <c r="A117" s="971" t="s">
        <v>1107</v>
      </c>
      <c r="B117" s="971"/>
      <c r="C117" s="971"/>
      <c r="D117" s="971"/>
      <c r="E117" s="307"/>
      <c r="F117" s="307"/>
      <c r="G117" s="307"/>
      <c r="H117" s="307"/>
      <c r="I117" s="307"/>
      <c r="J117" s="307"/>
      <c r="K117" s="307"/>
      <c r="L117" s="54"/>
      <c r="M117" s="54"/>
      <c r="N117" s="54"/>
      <c r="O117" s="54"/>
      <c r="P117" s="54"/>
      <c r="Q117" s="54"/>
    </row>
    <row r="118" spans="1:17" x14ac:dyDescent="0.2">
      <c r="A118" s="1051" t="s">
        <v>1286</v>
      </c>
      <c r="B118" s="229" t="s">
        <v>1007</v>
      </c>
      <c r="C118" s="73" t="s">
        <v>965</v>
      </c>
      <c r="D118" s="181" t="s">
        <v>999</v>
      </c>
      <c r="E118" s="113"/>
      <c r="F118" s="269"/>
      <c r="G118" s="873">
        <f>'Интерактивный прайс-лист'!$F$26*VLOOKUP($C118,last!$B$1:$C$1698,2,0)</f>
        <v>96</v>
      </c>
      <c r="H118" s="954"/>
      <c r="I118" s="954"/>
      <c r="J118" s="954"/>
      <c r="K118" s="874"/>
      <c r="L118" s="54"/>
      <c r="M118" s="54"/>
      <c r="N118" s="54"/>
      <c r="O118" s="54"/>
      <c r="P118" s="54"/>
      <c r="Q118" s="54"/>
    </row>
    <row r="119" spans="1:17" x14ac:dyDescent="0.2">
      <c r="A119" s="1244"/>
      <c r="B119" s="86" t="s">
        <v>1007</v>
      </c>
      <c r="C119" s="70" t="s">
        <v>964</v>
      </c>
      <c r="D119" s="188" t="s">
        <v>999</v>
      </c>
      <c r="E119" s="110"/>
      <c r="F119" s="267"/>
      <c r="G119" s="875">
        <f>'Интерактивный прайс-лист'!$F$26*VLOOKUP($C119,last!$B$1:$C$1698,2,0)</f>
        <v>272</v>
      </c>
      <c r="H119" s="991"/>
      <c r="I119" s="991"/>
      <c r="J119" s="991"/>
      <c r="K119" s="876"/>
      <c r="L119" s="54"/>
      <c r="M119" s="54"/>
      <c r="N119" s="54"/>
      <c r="O119" s="54"/>
      <c r="P119" s="54"/>
      <c r="Q119" s="54"/>
    </row>
    <row r="120" spans="1:17" ht="13.5" thickBot="1" x14ac:dyDescent="0.25">
      <c r="A120" s="1245"/>
      <c r="B120" s="603" t="s">
        <v>1022</v>
      </c>
      <c r="C120" s="179" t="s">
        <v>958</v>
      </c>
      <c r="D120" s="98" t="s">
        <v>999</v>
      </c>
      <c r="E120" s="109"/>
      <c r="F120" s="620"/>
      <c r="G120" s="955">
        <f>'Интерактивный прайс-лист'!$F$26*VLOOKUP($C120,last!$B$1:$C$1698,2,0)</f>
        <v>377</v>
      </c>
      <c r="H120" s="995"/>
      <c r="I120" s="995"/>
      <c r="J120" s="995"/>
      <c r="K120" s="956"/>
      <c r="L120" s="54"/>
      <c r="M120" s="54"/>
      <c r="N120" s="54"/>
      <c r="O120" s="54"/>
      <c r="P120" s="54"/>
      <c r="Q120" s="54"/>
    </row>
    <row r="121" spans="1:17" x14ac:dyDescent="0.2">
      <c r="A121" s="54"/>
      <c r="B121" s="54"/>
      <c r="C121" s="54"/>
      <c r="D121" s="55"/>
      <c r="E121" s="55"/>
      <c r="F121" s="55"/>
      <c r="G121" s="55"/>
      <c r="H121" s="55"/>
      <c r="I121" s="55"/>
      <c r="J121" s="55"/>
      <c r="K121" s="55"/>
      <c r="L121" s="54"/>
      <c r="M121" s="54"/>
      <c r="N121" s="54"/>
      <c r="O121" s="2"/>
      <c r="P121" s="54"/>
      <c r="Q121" s="54"/>
    </row>
    <row r="122" spans="1:17" x14ac:dyDescent="0.2">
      <c r="A122" s="54"/>
      <c r="B122" s="54"/>
      <c r="C122" s="54"/>
      <c r="D122" s="55"/>
      <c r="E122" s="55"/>
      <c r="F122" s="55"/>
      <c r="G122" s="55"/>
      <c r="H122" s="55"/>
      <c r="I122" s="55"/>
      <c r="J122" s="55"/>
      <c r="K122" s="55"/>
      <c r="L122" s="54"/>
      <c r="M122" s="54"/>
      <c r="N122" s="54"/>
      <c r="O122" s="2"/>
      <c r="P122" s="54"/>
      <c r="Q122" s="54"/>
    </row>
    <row r="123" spans="1:17" ht="24" customHeight="1" thickBot="1" x14ac:dyDescent="0.25">
      <c r="A123" s="1232" t="s">
        <v>1285</v>
      </c>
      <c r="B123" s="1232"/>
      <c r="C123" s="1232"/>
      <c r="D123" s="1232"/>
      <c r="E123" s="326"/>
      <c r="F123" s="326"/>
      <c r="G123" s="326"/>
      <c r="H123" s="240"/>
      <c r="I123" s="240"/>
      <c r="J123" s="240"/>
      <c r="K123" s="240"/>
      <c r="L123" s="239"/>
      <c r="M123" s="239"/>
      <c r="N123" s="239"/>
      <c r="O123" s="241"/>
      <c r="P123" s="239"/>
      <c r="Q123" s="239"/>
    </row>
    <row r="124" spans="1:17" ht="13.5" thickBot="1" x14ac:dyDescent="0.25">
      <c r="A124" s="1171" t="s">
        <v>1267</v>
      </c>
      <c r="B124" s="1172"/>
      <c r="C124" s="1172"/>
      <c r="D124" s="1182"/>
      <c r="E124" s="502"/>
      <c r="F124" s="502" t="s">
        <v>433</v>
      </c>
      <c r="G124" s="452" t="s">
        <v>431</v>
      </c>
      <c r="H124" s="55"/>
      <c r="I124" s="55"/>
      <c r="J124" s="55"/>
      <c r="K124" s="55"/>
      <c r="L124" s="54"/>
      <c r="M124" s="54"/>
      <c r="N124" s="54"/>
      <c r="O124" s="2"/>
      <c r="P124" s="54"/>
      <c r="Q124" s="54"/>
    </row>
    <row r="125" spans="1:17" x14ac:dyDescent="0.2">
      <c r="A125" s="889" t="s">
        <v>1017</v>
      </c>
      <c r="B125" s="893"/>
      <c r="C125" s="893"/>
      <c r="D125" s="188" t="s">
        <v>1014</v>
      </c>
      <c r="E125" s="147"/>
      <c r="F125" s="147">
        <v>2.2000000000000002</v>
      </c>
      <c r="G125" s="83">
        <v>2.8</v>
      </c>
      <c r="H125" s="55"/>
      <c r="I125" s="55"/>
      <c r="J125" s="55"/>
      <c r="K125" s="55"/>
      <c r="L125" s="54"/>
      <c r="M125" s="54"/>
      <c r="N125" s="54"/>
      <c r="O125" s="2"/>
      <c r="P125" s="54"/>
      <c r="Q125" s="54"/>
    </row>
    <row r="126" spans="1:17" x14ac:dyDescent="0.2">
      <c r="A126" s="865" t="s">
        <v>1016</v>
      </c>
      <c r="B126" s="867"/>
      <c r="C126" s="867"/>
      <c r="D126" s="185" t="s">
        <v>1014</v>
      </c>
      <c r="E126" s="145"/>
      <c r="F126" s="145">
        <v>2.5</v>
      </c>
      <c r="G126" s="80">
        <v>3.2</v>
      </c>
      <c r="H126" s="55"/>
      <c r="I126" s="55"/>
      <c r="J126" s="55"/>
      <c r="K126" s="55"/>
      <c r="L126" s="54"/>
      <c r="M126" s="54"/>
      <c r="N126" s="54"/>
      <c r="O126" s="2"/>
      <c r="P126" s="54"/>
      <c r="Q126" s="54"/>
    </row>
    <row r="127" spans="1:17" ht="13.5" thickBot="1" x14ac:dyDescent="0.25">
      <c r="A127" s="1230" t="s">
        <v>1267</v>
      </c>
      <c r="B127" s="1231"/>
      <c r="C127" s="1231"/>
      <c r="D127" s="98" t="s">
        <v>999</v>
      </c>
      <c r="E127" s="114"/>
      <c r="F127" s="114">
        <f>'Интерактивный прайс-лист'!$F$26*VLOOKUP(F124,last!$B$1:$C$1698,2,0)</f>
        <v>1201</v>
      </c>
      <c r="G127" s="75">
        <f>'Интерактивный прайс-лист'!$F$26*VLOOKUP(G124,last!$B$1:$C$1698,2,0)</f>
        <v>1253</v>
      </c>
      <c r="H127" s="55"/>
      <c r="I127" s="55"/>
      <c r="J127" s="55"/>
      <c r="K127" s="55"/>
      <c r="L127" s="54"/>
      <c r="M127" s="54"/>
      <c r="N127" s="54"/>
      <c r="O127" s="2"/>
      <c r="P127" s="54"/>
      <c r="Q127" s="54"/>
    </row>
    <row r="128" spans="1:17" x14ac:dyDescent="0.2">
      <c r="A128" s="54"/>
      <c r="B128" s="54"/>
      <c r="C128" s="54"/>
      <c r="D128" s="55"/>
      <c r="E128" s="55"/>
      <c r="F128" s="54"/>
      <c r="G128" s="54"/>
      <c r="H128" s="55"/>
      <c r="I128" s="55"/>
      <c r="J128" s="55"/>
      <c r="K128" s="55"/>
      <c r="L128" s="54"/>
      <c r="M128" s="54"/>
      <c r="N128" s="54"/>
      <c r="O128" s="2"/>
      <c r="P128" s="54"/>
      <c r="Q128" s="54"/>
    </row>
    <row r="129" spans="1:17" ht="13.5" thickBot="1" x14ac:dyDescent="0.25">
      <c r="A129" s="971" t="s">
        <v>1107</v>
      </c>
      <c r="B129" s="971"/>
      <c r="C129" s="971"/>
      <c r="D129" s="971"/>
      <c r="E129" s="321"/>
      <c r="F129" s="182"/>
      <c r="G129" s="182"/>
      <c r="H129" s="55"/>
      <c r="I129" s="55"/>
      <c r="J129" s="55"/>
      <c r="K129" s="55"/>
      <c r="L129" s="54"/>
      <c r="M129" s="54"/>
      <c r="N129" s="54"/>
      <c r="O129" s="2"/>
      <c r="P129" s="54"/>
      <c r="Q129" s="54"/>
    </row>
    <row r="130" spans="1:17" x14ac:dyDescent="0.2">
      <c r="A130" s="993" t="s">
        <v>1081</v>
      </c>
      <c r="B130" s="229" t="s">
        <v>1007</v>
      </c>
      <c r="C130" s="73" t="s">
        <v>965</v>
      </c>
      <c r="D130" s="181" t="s">
        <v>999</v>
      </c>
      <c r="E130" s="605"/>
      <c r="F130" s="873">
        <f>'Интерактивный прайс-лист'!$F$26*VLOOKUP($C130,last!$B$1:$C$1698,2,0)</f>
        <v>96</v>
      </c>
      <c r="G130" s="874"/>
      <c r="H130" s="55"/>
      <c r="I130" s="55"/>
      <c r="J130" s="55"/>
      <c r="K130" s="55"/>
      <c r="L130" s="54"/>
      <c r="M130" s="54"/>
      <c r="N130" s="54"/>
      <c r="O130" s="2"/>
      <c r="P130" s="54"/>
      <c r="Q130" s="54"/>
    </row>
    <row r="131" spans="1:17" x14ac:dyDescent="0.2">
      <c r="A131" s="889"/>
      <c r="B131" s="86" t="s">
        <v>1007</v>
      </c>
      <c r="C131" s="70" t="s">
        <v>964</v>
      </c>
      <c r="D131" s="188" t="s">
        <v>999</v>
      </c>
      <c r="E131" s="604"/>
      <c r="F131" s="875">
        <f>'Интерактивный прайс-лист'!$F$26*VLOOKUP($C131,last!$B$1:$C$1698,2,0)</f>
        <v>272</v>
      </c>
      <c r="G131" s="876"/>
      <c r="H131" s="55"/>
      <c r="I131" s="55"/>
      <c r="J131" s="55"/>
      <c r="K131" s="55"/>
      <c r="L131" s="54"/>
      <c r="M131" s="54"/>
      <c r="N131" s="54"/>
      <c r="O131" s="2"/>
      <c r="P131" s="54"/>
      <c r="Q131" s="54"/>
    </row>
    <row r="132" spans="1:17" ht="13.5" thickBot="1" x14ac:dyDescent="0.25">
      <c r="A132" s="961"/>
      <c r="B132" s="603" t="s">
        <v>1022</v>
      </c>
      <c r="C132" s="179" t="s">
        <v>957</v>
      </c>
      <c r="D132" s="98" t="s">
        <v>999</v>
      </c>
      <c r="E132" s="602"/>
      <c r="F132" s="955">
        <f>'Интерактивный прайс-лист'!$F$26*VLOOKUP($C132,last!$B$1:$C$1698,2,0)</f>
        <v>329</v>
      </c>
      <c r="G132" s="956"/>
      <c r="H132" s="55"/>
      <c r="I132" s="55"/>
      <c r="J132" s="55"/>
      <c r="K132" s="55"/>
      <c r="L132" s="54"/>
      <c r="M132" s="54"/>
      <c r="N132" s="54"/>
      <c r="O132" s="2"/>
      <c r="P132" s="54"/>
      <c r="Q132" s="54"/>
    </row>
    <row r="133" spans="1:17" x14ac:dyDescent="0.2">
      <c r="A133" s="54"/>
      <c r="B133" s="54"/>
      <c r="C133" s="54"/>
      <c r="D133" s="55"/>
      <c r="E133" s="55"/>
      <c r="F133" s="55"/>
      <c r="G133" s="55"/>
      <c r="H133" s="55"/>
      <c r="I133" s="55"/>
      <c r="J133" s="55"/>
      <c r="K133" s="55"/>
      <c r="L133" s="54"/>
      <c r="M133" s="54"/>
      <c r="N133" s="54"/>
      <c r="O133" s="2"/>
      <c r="P133" s="54"/>
      <c r="Q133" s="54"/>
    </row>
    <row r="134" spans="1:17" ht="13.5" thickBot="1" x14ac:dyDescent="0.25">
      <c r="A134" s="54"/>
      <c r="B134" s="54"/>
      <c r="C134" s="54"/>
      <c r="D134" s="55"/>
      <c r="E134" s="55"/>
      <c r="F134" s="55"/>
      <c r="G134" s="55"/>
      <c r="H134" s="55"/>
      <c r="I134" s="55"/>
      <c r="J134" s="55"/>
      <c r="K134" s="55"/>
      <c r="L134" s="54"/>
      <c r="M134" s="54"/>
      <c r="N134" s="54"/>
      <c r="O134" s="2"/>
      <c r="P134" s="54"/>
      <c r="Q134" s="54"/>
    </row>
    <row r="135" spans="1:17" ht="13.5" thickBot="1" x14ac:dyDescent="0.25">
      <c r="A135" s="1171" t="s">
        <v>1267</v>
      </c>
      <c r="B135" s="1172"/>
      <c r="C135" s="1172"/>
      <c r="D135" s="1182"/>
      <c r="E135" s="502" t="s">
        <v>435</v>
      </c>
      <c r="F135" s="502" t="s">
        <v>434</v>
      </c>
      <c r="G135" s="453" t="s">
        <v>432</v>
      </c>
      <c r="H135" s="453" t="s">
        <v>430</v>
      </c>
      <c r="I135" s="502" t="s">
        <v>429</v>
      </c>
      <c r="J135" s="453" t="s">
        <v>428</v>
      </c>
      <c r="K135" s="452" t="s">
        <v>427</v>
      </c>
      <c r="L135" s="54"/>
      <c r="M135" s="54"/>
      <c r="N135" s="54"/>
      <c r="O135" s="2"/>
      <c r="P135" s="54"/>
      <c r="Q135" s="54"/>
    </row>
    <row r="136" spans="1:17" x14ac:dyDescent="0.2">
      <c r="A136" s="889" t="s">
        <v>1017</v>
      </c>
      <c r="B136" s="893"/>
      <c r="C136" s="893"/>
      <c r="D136" s="188" t="s">
        <v>1014</v>
      </c>
      <c r="E136" s="147">
        <v>1.5</v>
      </c>
      <c r="F136" s="147">
        <v>2.2000000000000002</v>
      </c>
      <c r="G136" s="84">
        <v>2.8</v>
      </c>
      <c r="H136" s="84">
        <v>3.6</v>
      </c>
      <c r="I136" s="147">
        <v>4.5</v>
      </c>
      <c r="J136" s="84">
        <v>5.6</v>
      </c>
      <c r="K136" s="83">
        <v>7.1</v>
      </c>
      <c r="L136" s="54"/>
      <c r="M136" s="54"/>
      <c r="N136" s="54"/>
      <c r="O136" s="2"/>
      <c r="P136" s="54"/>
      <c r="Q136" s="54"/>
    </row>
    <row r="137" spans="1:17" x14ac:dyDescent="0.2">
      <c r="A137" s="865" t="s">
        <v>1016</v>
      </c>
      <c r="B137" s="867"/>
      <c r="C137" s="867"/>
      <c r="D137" s="185" t="s">
        <v>1014</v>
      </c>
      <c r="E137" s="145">
        <v>1.7</v>
      </c>
      <c r="F137" s="145">
        <v>2.5</v>
      </c>
      <c r="G137" s="81">
        <v>3.2</v>
      </c>
      <c r="H137" s="81">
        <v>4</v>
      </c>
      <c r="I137" s="145">
        <v>5</v>
      </c>
      <c r="J137" s="81">
        <v>6.3</v>
      </c>
      <c r="K137" s="80">
        <v>8</v>
      </c>
      <c r="L137" s="54"/>
      <c r="M137" s="54"/>
      <c r="N137" s="54"/>
      <c r="O137" s="2"/>
      <c r="P137" s="54"/>
      <c r="Q137" s="54"/>
    </row>
    <row r="138" spans="1:17" ht="13.5" thickBot="1" x14ac:dyDescent="0.25">
      <c r="A138" s="1230" t="s">
        <v>1267</v>
      </c>
      <c r="B138" s="1231"/>
      <c r="C138" s="1231"/>
      <c r="D138" s="98" t="s">
        <v>999</v>
      </c>
      <c r="E138" s="114">
        <f>'Интерактивный прайс-лист'!$F$26*VLOOKUP(E135,last!$B$1:$C$1698,2,0)</f>
        <v>2207</v>
      </c>
      <c r="F138" s="114">
        <f>'Интерактивный прайс-лист'!$F$26*VLOOKUP(F135,last!$B$1:$C$1698,2,0)</f>
        <v>2273</v>
      </c>
      <c r="G138" s="76">
        <f>'Интерактивный прайс-лист'!$F$26*VLOOKUP(G135,last!$B$1:$C$1698,2,0)</f>
        <v>2322</v>
      </c>
      <c r="H138" s="76">
        <f>'Интерактивный прайс-лист'!$F$26*VLOOKUP(H135,last!$B$1:$C$1698,2,0)</f>
        <v>2376</v>
      </c>
      <c r="I138" s="114">
        <f>'Интерактивный прайс-лист'!$F$26*VLOOKUP(I135,last!$B$1:$C$1698,2,0)</f>
        <v>2474</v>
      </c>
      <c r="J138" s="76">
        <f>'Интерактивный прайс-лист'!$F$26*VLOOKUP(J135,last!$B$1:$C$1698,2,0)</f>
        <v>2496</v>
      </c>
      <c r="K138" s="75">
        <f>'Интерактивный прайс-лист'!$F$26*VLOOKUP(K135,last!$B$1:$C$1698,2,0)</f>
        <v>2867</v>
      </c>
      <c r="L138" s="54"/>
      <c r="M138" s="54"/>
      <c r="N138" s="54"/>
      <c r="O138" s="2"/>
      <c r="P138" s="54"/>
      <c r="Q138" s="54"/>
    </row>
    <row r="139" spans="1:17" x14ac:dyDescent="0.2">
      <c r="A139" s="54"/>
      <c r="B139" s="54"/>
      <c r="C139" s="54"/>
      <c r="D139" s="55"/>
      <c r="E139" s="55"/>
      <c r="F139" s="55"/>
      <c r="G139" s="55"/>
      <c r="H139" s="55"/>
      <c r="I139" s="55"/>
      <c r="J139" s="55"/>
      <c r="K139" s="55"/>
      <c r="L139" s="54"/>
      <c r="M139" s="54"/>
      <c r="N139" s="54"/>
      <c r="O139" s="2"/>
      <c r="P139" s="54"/>
      <c r="Q139" s="54"/>
    </row>
    <row r="140" spans="1:17" ht="13.5" thickBot="1" x14ac:dyDescent="0.25">
      <c r="A140" s="971" t="s">
        <v>1107</v>
      </c>
      <c r="B140" s="971"/>
      <c r="C140" s="971"/>
      <c r="D140" s="971"/>
      <c r="E140" s="307"/>
      <c r="F140" s="307"/>
      <c r="G140" s="307"/>
      <c r="H140" s="307"/>
      <c r="I140" s="307"/>
      <c r="J140" s="307"/>
      <c r="K140" s="307"/>
      <c r="L140" s="54"/>
      <c r="M140" s="54"/>
      <c r="N140" s="54"/>
      <c r="O140" s="2"/>
      <c r="P140" s="54"/>
      <c r="Q140" s="54"/>
    </row>
    <row r="141" spans="1:17" x14ac:dyDescent="0.2">
      <c r="A141" s="993" t="s">
        <v>1008</v>
      </c>
      <c r="B141" s="229" t="s">
        <v>1007</v>
      </c>
      <c r="C141" s="73" t="s">
        <v>965</v>
      </c>
      <c r="D141" s="181" t="s">
        <v>999</v>
      </c>
      <c r="E141" s="1024">
        <f>'Интерактивный прайс-лист'!$F$26*VLOOKUP($C141,last!$B$1:$C$1698,2,0)</f>
        <v>96</v>
      </c>
      <c r="F141" s="954"/>
      <c r="G141" s="954"/>
      <c r="H141" s="954"/>
      <c r="I141" s="954"/>
      <c r="J141" s="954"/>
      <c r="K141" s="874"/>
      <c r="L141" s="54"/>
      <c r="M141" s="54"/>
      <c r="N141" s="54"/>
      <c r="O141" s="2"/>
      <c r="P141" s="54"/>
      <c r="Q141" s="54"/>
    </row>
    <row r="142" spans="1:17" x14ac:dyDescent="0.2">
      <c r="A142" s="889"/>
      <c r="B142" s="86" t="s">
        <v>1007</v>
      </c>
      <c r="C142" s="70" t="s">
        <v>964</v>
      </c>
      <c r="D142" s="188" t="s">
        <v>999</v>
      </c>
      <c r="E142" s="1003">
        <f>'Интерактивный прайс-лист'!$F$26*VLOOKUP($C142,last!$B$1:$C$1698,2,0)</f>
        <v>272</v>
      </c>
      <c r="F142" s="991"/>
      <c r="G142" s="991"/>
      <c r="H142" s="991"/>
      <c r="I142" s="991"/>
      <c r="J142" s="991"/>
      <c r="K142" s="876"/>
      <c r="L142" s="54"/>
      <c r="M142" s="54"/>
      <c r="N142" s="54"/>
      <c r="O142" s="2"/>
      <c r="P142" s="54"/>
      <c r="Q142" s="54"/>
    </row>
    <row r="143" spans="1:17" ht="13.5" thickBot="1" x14ac:dyDescent="0.25">
      <c r="A143" s="961"/>
      <c r="B143" s="603" t="s">
        <v>1022</v>
      </c>
      <c r="C143" s="179" t="s">
        <v>956</v>
      </c>
      <c r="D143" s="98" t="s">
        <v>999</v>
      </c>
      <c r="E143" s="1004">
        <f>'Интерактивный прайс-лист'!$F$26*VLOOKUP($C143,last!$B$1:$C$1698,2,0)</f>
        <v>260</v>
      </c>
      <c r="F143" s="995"/>
      <c r="G143" s="995"/>
      <c r="H143" s="995"/>
      <c r="I143" s="995"/>
      <c r="J143" s="995"/>
      <c r="K143" s="956"/>
      <c r="L143" s="54"/>
      <c r="M143" s="54"/>
      <c r="N143" s="54"/>
      <c r="O143" s="2"/>
      <c r="P143" s="54"/>
      <c r="Q143" s="54"/>
    </row>
    <row r="144" spans="1:17" x14ac:dyDescent="0.2">
      <c r="A144" s="54"/>
      <c r="B144" s="54"/>
      <c r="C144" s="54"/>
      <c r="D144" s="55"/>
      <c r="E144" s="55"/>
      <c r="F144" s="55"/>
      <c r="G144" s="55"/>
      <c r="H144" s="55"/>
      <c r="I144" s="55"/>
      <c r="J144" s="55"/>
      <c r="K144" s="55"/>
      <c r="L144" s="54"/>
      <c r="M144" s="54"/>
      <c r="N144" s="54"/>
      <c r="O144" s="2"/>
      <c r="P144" s="54"/>
      <c r="Q144" s="54"/>
    </row>
    <row r="145" spans="1:17" ht="13.5" thickBot="1" x14ac:dyDescent="0.25">
      <c r="A145" s="54"/>
      <c r="B145" s="54"/>
      <c r="C145" s="54"/>
      <c r="D145" s="55"/>
      <c r="E145" s="55"/>
      <c r="F145" s="55"/>
      <c r="G145" s="55"/>
      <c r="H145" s="55"/>
      <c r="I145" s="55"/>
      <c r="J145" s="55"/>
      <c r="K145" s="55"/>
      <c r="L145" s="54"/>
      <c r="M145" s="54"/>
      <c r="N145" s="54"/>
      <c r="O145" s="2"/>
      <c r="P145" s="54"/>
      <c r="Q145" s="54"/>
    </row>
    <row r="146" spans="1:17" ht="13.5" thickBot="1" x14ac:dyDescent="0.25">
      <c r="A146" s="1171" t="s">
        <v>1267</v>
      </c>
      <c r="B146" s="1172"/>
      <c r="C146" s="1172"/>
      <c r="D146" s="1182"/>
      <c r="E146" s="502"/>
      <c r="F146" s="502" t="s">
        <v>32</v>
      </c>
      <c r="G146" s="453" t="s">
        <v>31</v>
      </c>
      <c r="H146" s="453" t="s">
        <v>30</v>
      </c>
      <c r="I146" s="502" t="s">
        <v>29</v>
      </c>
      <c r="J146" s="453" t="s">
        <v>28</v>
      </c>
      <c r="K146" s="452" t="s">
        <v>27</v>
      </c>
      <c r="L146" s="54"/>
      <c r="M146" s="54"/>
      <c r="N146" s="54"/>
      <c r="O146" s="2"/>
      <c r="P146" s="54"/>
      <c r="Q146" s="54"/>
    </row>
    <row r="147" spans="1:17" x14ac:dyDescent="0.2">
      <c r="A147" s="889" t="s">
        <v>1017</v>
      </c>
      <c r="B147" s="893"/>
      <c r="C147" s="893"/>
      <c r="D147" s="188" t="s">
        <v>1014</v>
      </c>
      <c r="E147" s="147"/>
      <c r="F147" s="147">
        <v>2.2000000000000002</v>
      </c>
      <c r="G147" s="84">
        <v>2.8</v>
      </c>
      <c r="H147" s="84">
        <v>3.6</v>
      </c>
      <c r="I147" s="147">
        <v>4.5</v>
      </c>
      <c r="J147" s="84">
        <v>5.6</v>
      </c>
      <c r="K147" s="83">
        <v>7.1</v>
      </c>
      <c r="L147" s="54"/>
      <c r="M147" s="54"/>
      <c r="N147" s="54"/>
      <c r="O147" s="2"/>
      <c r="P147" s="54"/>
      <c r="Q147" s="54"/>
    </row>
    <row r="148" spans="1:17" x14ac:dyDescent="0.2">
      <c r="A148" s="865" t="s">
        <v>1016</v>
      </c>
      <c r="B148" s="867"/>
      <c r="C148" s="867"/>
      <c r="D148" s="185" t="s">
        <v>1014</v>
      </c>
      <c r="E148" s="145"/>
      <c r="F148" s="145">
        <v>2.5</v>
      </c>
      <c r="G148" s="81">
        <v>3.2</v>
      </c>
      <c r="H148" s="81">
        <v>4</v>
      </c>
      <c r="I148" s="145">
        <v>5</v>
      </c>
      <c r="J148" s="81">
        <v>6.3</v>
      </c>
      <c r="K148" s="80">
        <v>8</v>
      </c>
      <c r="L148" s="54"/>
      <c r="M148" s="54"/>
      <c r="N148" s="54"/>
      <c r="O148" s="2"/>
      <c r="P148" s="54"/>
      <c r="Q148" s="54"/>
    </row>
    <row r="149" spans="1:17" ht="13.5" thickBot="1" x14ac:dyDescent="0.25">
      <c r="A149" s="1230" t="s">
        <v>1267</v>
      </c>
      <c r="B149" s="1231"/>
      <c r="C149" s="1231"/>
      <c r="D149" s="98" t="s">
        <v>999</v>
      </c>
      <c r="E149" s="114"/>
      <c r="F149" s="114">
        <f>'Интерактивный прайс-лист'!$F$26*VLOOKUP(F146,last!$B$1:$C$1698,2,0)</f>
        <v>2179</v>
      </c>
      <c r="G149" s="76">
        <f>'Интерактивный прайс-лист'!$F$26*VLOOKUP(G146,last!$B$1:$C$1698,2,0)</f>
        <v>2230</v>
      </c>
      <c r="H149" s="76">
        <f>'Интерактивный прайс-лист'!$F$26*VLOOKUP(H146,last!$B$1:$C$1698,2,0)</f>
        <v>2281</v>
      </c>
      <c r="I149" s="114">
        <f>'Интерактивный прайс-лист'!$F$26*VLOOKUP(I146,last!$B$1:$C$1698,2,0)</f>
        <v>2378</v>
      </c>
      <c r="J149" s="76">
        <f>'Интерактивный прайс-лист'!$F$26*VLOOKUP(J146,last!$B$1:$C$1698,2,0)</f>
        <v>2396</v>
      </c>
      <c r="K149" s="75">
        <f>'Интерактивный прайс-лист'!$F$26*VLOOKUP(K146,last!$B$1:$C$1698,2,0)</f>
        <v>2752</v>
      </c>
      <c r="L149" s="54"/>
      <c r="M149" s="54"/>
      <c r="N149" s="54"/>
      <c r="O149" s="2"/>
      <c r="P149" s="54"/>
      <c r="Q149" s="54"/>
    </row>
    <row r="150" spans="1:17" x14ac:dyDescent="0.2">
      <c r="A150" s="54"/>
      <c r="B150" s="54"/>
      <c r="C150" s="54"/>
      <c r="D150" s="55"/>
      <c r="E150" s="55"/>
      <c r="F150" s="55"/>
      <c r="G150" s="55"/>
      <c r="H150" s="55"/>
      <c r="I150" s="55"/>
      <c r="J150" s="55"/>
      <c r="K150" s="55"/>
      <c r="L150" s="54"/>
      <c r="M150" s="54"/>
      <c r="N150" s="54"/>
      <c r="O150" s="2"/>
      <c r="P150" s="54"/>
      <c r="Q150" s="54"/>
    </row>
    <row r="151" spans="1:17" ht="13.5" thickBot="1" x14ac:dyDescent="0.25">
      <c r="A151" s="971" t="s">
        <v>1107</v>
      </c>
      <c r="B151" s="971"/>
      <c r="C151" s="971"/>
      <c r="D151" s="971"/>
      <c r="E151" s="307"/>
      <c r="F151" s="307"/>
      <c r="G151" s="307"/>
      <c r="H151" s="307"/>
      <c r="I151" s="307"/>
      <c r="J151" s="307"/>
      <c r="K151" s="307"/>
      <c r="L151" s="54"/>
      <c r="M151" s="54"/>
      <c r="N151" s="54"/>
      <c r="O151" s="2"/>
      <c r="P151" s="54"/>
      <c r="Q151" s="54"/>
    </row>
    <row r="152" spans="1:17" x14ac:dyDescent="0.2">
      <c r="A152" s="993" t="s">
        <v>1008</v>
      </c>
      <c r="B152" s="229" t="s">
        <v>1007</v>
      </c>
      <c r="C152" s="73" t="s">
        <v>965</v>
      </c>
      <c r="D152" s="181" t="s">
        <v>999</v>
      </c>
      <c r="E152" s="113"/>
      <c r="F152" s="873">
        <f>'Интерактивный прайс-лист'!$F$26*VLOOKUP($C152,last!$B$1:$C$1698,2,0)</f>
        <v>96</v>
      </c>
      <c r="G152" s="954"/>
      <c r="H152" s="954"/>
      <c r="I152" s="954"/>
      <c r="J152" s="954"/>
      <c r="K152" s="874"/>
      <c r="L152" s="54"/>
      <c r="M152" s="54"/>
      <c r="N152" s="54"/>
      <c r="O152" s="2"/>
      <c r="P152" s="54"/>
      <c r="Q152" s="54"/>
    </row>
    <row r="153" spans="1:17" x14ac:dyDescent="0.2">
      <c r="A153" s="889"/>
      <c r="B153" s="86" t="s">
        <v>1007</v>
      </c>
      <c r="C153" s="70" t="s">
        <v>964</v>
      </c>
      <c r="D153" s="188" t="s">
        <v>999</v>
      </c>
      <c r="E153" s="110"/>
      <c r="F153" s="875">
        <f>'Интерактивный прайс-лист'!$F$26*VLOOKUP($C153,last!$B$1:$C$1698,2,0)</f>
        <v>272</v>
      </c>
      <c r="G153" s="991"/>
      <c r="H153" s="991"/>
      <c r="I153" s="991"/>
      <c r="J153" s="991"/>
      <c r="K153" s="876"/>
      <c r="L153" s="54"/>
      <c r="M153" s="54"/>
      <c r="N153" s="54"/>
      <c r="O153" s="2"/>
      <c r="P153" s="54"/>
      <c r="Q153" s="54"/>
    </row>
    <row r="154" spans="1:17" ht="13.5" thickBot="1" x14ac:dyDescent="0.25">
      <c r="A154" s="961"/>
      <c r="B154" s="603" t="s">
        <v>1022</v>
      </c>
      <c r="C154" s="179" t="s">
        <v>956</v>
      </c>
      <c r="D154" s="98" t="s">
        <v>999</v>
      </c>
      <c r="E154" s="109"/>
      <c r="F154" s="955">
        <f>'Интерактивный прайс-лист'!$F$26*VLOOKUP($C154,last!$B$1:$C$1698,2,0)</f>
        <v>260</v>
      </c>
      <c r="G154" s="995"/>
      <c r="H154" s="995"/>
      <c r="I154" s="995"/>
      <c r="J154" s="995"/>
      <c r="K154" s="956"/>
      <c r="L154" s="54"/>
      <c r="M154" s="54"/>
      <c r="N154" s="54"/>
      <c r="O154" s="2"/>
      <c r="P154" s="54"/>
      <c r="Q154" s="54"/>
    </row>
    <row r="155" spans="1:17" x14ac:dyDescent="0.2">
      <c r="A155" s="54"/>
      <c r="B155" s="54"/>
      <c r="C155" s="54"/>
      <c r="D155" s="55"/>
      <c r="E155" s="55"/>
      <c r="F155" s="55"/>
      <c r="G155" s="55"/>
      <c r="H155" s="55"/>
      <c r="I155" s="55"/>
      <c r="J155" s="55"/>
      <c r="K155" s="55"/>
      <c r="L155" s="54"/>
      <c r="M155" s="54"/>
      <c r="N155" s="54"/>
      <c r="O155" s="2"/>
      <c r="P155" s="54"/>
      <c r="Q155" s="54"/>
    </row>
    <row r="156" spans="1:17" x14ac:dyDescent="0.2">
      <c r="A156" s="54"/>
      <c r="B156" s="54"/>
      <c r="C156" s="54"/>
      <c r="D156" s="55"/>
      <c r="E156" s="55"/>
      <c r="F156" s="55"/>
      <c r="G156" s="55"/>
      <c r="H156" s="55"/>
      <c r="I156" s="55"/>
      <c r="J156" s="55"/>
      <c r="K156" s="55"/>
      <c r="L156" s="54"/>
      <c r="M156" s="54"/>
      <c r="N156" s="54"/>
      <c r="O156" s="2"/>
      <c r="P156" s="54"/>
      <c r="Q156" s="54"/>
    </row>
    <row r="157" spans="1:17" ht="24" customHeight="1" thickBot="1" x14ac:dyDescent="0.25">
      <c r="A157" s="1232" t="s">
        <v>1284</v>
      </c>
      <c r="B157" s="1232"/>
      <c r="C157" s="1232"/>
      <c r="D157" s="1232"/>
      <c r="E157" s="606"/>
      <c r="F157" s="606"/>
      <c r="G157" s="606"/>
      <c r="H157" s="606"/>
      <c r="I157" s="606"/>
      <c r="J157" s="606"/>
      <c r="K157" s="606"/>
      <c r="L157" s="606"/>
      <c r="M157" s="606"/>
      <c r="N157" s="606"/>
      <c r="O157" s="241"/>
      <c r="P157" s="239"/>
      <c r="Q157" s="239"/>
    </row>
    <row r="158" spans="1:17" ht="13.5" thickBot="1" x14ac:dyDescent="0.25">
      <c r="A158" s="1171" t="s">
        <v>1267</v>
      </c>
      <c r="B158" s="1172"/>
      <c r="C158" s="1172"/>
      <c r="D158" s="1182"/>
      <c r="E158" s="502"/>
      <c r="F158" s="502" t="s">
        <v>381</v>
      </c>
      <c r="G158" s="453" t="s">
        <v>380</v>
      </c>
      <c r="H158" s="453" t="s">
        <v>379</v>
      </c>
      <c r="I158" s="453" t="s">
        <v>378</v>
      </c>
      <c r="J158" s="453" t="s">
        <v>377</v>
      </c>
      <c r="K158" s="453" t="s">
        <v>376</v>
      </c>
      <c r="L158" s="453" t="s">
        <v>375</v>
      </c>
      <c r="M158" s="453" t="s">
        <v>384</v>
      </c>
      <c r="N158" s="453" t="s">
        <v>383</v>
      </c>
      <c r="O158" s="452" t="s">
        <v>382</v>
      </c>
      <c r="P158" s="54"/>
      <c r="Q158" s="54"/>
    </row>
    <row r="159" spans="1:17" x14ac:dyDescent="0.2">
      <c r="A159" s="889" t="s">
        <v>1017</v>
      </c>
      <c r="B159" s="893"/>
      <c r="C159" s="893"/>
      <c r="D159" s="188" t="s">
        <v>1014</v>
      </c>
      <c r="E159" s="147"/>
      <c r="F159" s="147">
        <v>2.2000000000000002</v>
      </c>
      <c r="G159" s="84">
        <v>2.8</v>
      </c>
      <c r="H159" s="84">
        <v>3.6</v>
      </c>
      <c r="I159" s="84">
        <v>4.5</v>
      </c>
      <c r="J159" s="84">
        <v>5.6</v>
      </c>
      <c r="K159" s="84">
        <v>7.1</v>
      </c>
      <c r="L159" s="84">
        <v>9</v>
      </c>
      <c r="M159" s="84">
        <v>11.2</v>
      </c>
      <c r="N159" s="538">
        <v>14</v>
      </c>
      <c r="O159" s="154">
        <v>14</v>
      </c>
      <c r="P159" s="54"/>
      <c r="Q159" s="54"/>
    </row>
    <row r="160" spans="1:17" x14ac:dyDescent="0.2">
      <c r="A160" s="865" t="s">
        <v>1016</v>
      </c>
      <c r="B160" s="867"/>
      <c r="C160" s="867"/>
      <c r="D160" s="185" t="s">
        <v>1014</v>
      </c>
      <c r="E160" s="145"/>
      <c r="F160" s="145">
        <v>2.5</v>
      </c>
      <c r="G160" s="81">
        <v>3.2</v>
      </c>
      <c r="H160" s="81">
        <v>4</v>
      </c>
      <c r="I160" s="81">
        <v>5</v>
      </c>
      <c r="J160" s="81">
        <v>6.3</v>
      </c>
      <c r="K160" s="81">
        <v>8</v>
      </c>
      <c r="L160" s="81">
        <v>10</v>
      </c>
      <c r="M160" s="81">
        <v>12.5</v>
      </c>
      <c r="N160" s="81">
        <v>16</v>
      </c>
      <c r="O160" s="80">
        <v>16</v>
      </c>
      <c r="P160" s="54"/>
      <c r="Q160" s="54"/>
    </row>
    <row r="161" spans="1:17" ht="13.5" thickBot="1" x14ac:dyDescent="0.25">
      <c r="A161" s="961" t="s">
        <v>1267</v>
      </c>
      <c r="B161" s="962"/>
      <c r="C161" s="962"/>
      <c r="D161" s="98" t="s">
        <v>999</v>
      </c>
      <c r="E161" s="114"/>
      <c r="F161" s="114">
        <f>'Интерактивный прайс-лист'!$F$26*VLOOKUP(F158,last!$B$1:$C$1698,2,0)</f>
        <v>2242</v>
      </c>
      <c r="G161" s="76">
        <f>'Интерактивный прайс-лист'!$F$26*VLOOKUP(G158,last!$B$1:$C$1698,2,0)</f>
        <v>2287</v>
      </c>
      <c r="H161" s="76">
        <f>'Интерактивный прайс-лист'!$F$26*VLOOKUP(H158,last!$B$1:$C$1698,2,0)</f>
        <v>2351</v>
      </c>
      <c r="I161" s="76">
        <f>'Интерактивный прайс-лист'!$F$26*VLOOKUP(I158,last!$B$1:$C$1698,2,0)</f>
        <v>2445</v>
      </c>
      <c r="J161" s="76">
        <f>'Интерактивный прайс-лист'!$F$26*VLOOKUP(J158,last!$B$1:$C$1698,2,0)</f>
        <v>2470</v>
      </c>
      <c r="K161" s="76">
        <f>'Интерактивный прайс-лист'!$F$26*VLOOKUP(K158,last!$B$1:$C$1698,2,0)</f>
        <v>2836</v>
      </c>
      <c r="L161" s="76">
        <f>'Интерактивный прайс-лист'!$F$26*VLOOKUP(L158,last!$B$1:$C$1698,2,0)</f>
        <v>3133</v>
      </c>
      <c r="M161" s="76">
        <f>'Интерактивный прайс-лист'!$F$26*VLOOKUP(M158,last!$B$1:$C$1698,2,0)</f>
        <v>3252</v>
      </c>
      <c r="N161" s="76">
        <f>'Интерактивный прайс-лист'!$F$26*VLOOKUP(N158,last!$B$1:$C$1698,2,0)</f>
        <v>3361</v>
      </c>
      <c r="O161" s="75">
        <f>'Интерактивный прайс-лист'!$F$26*VLOOKUP(O158,last!$B$1:$C$1698,2,0)</f>
        <v>3698</v>
      </c>
      <c r="P161" s="54"/>
      <c r="Q161" s="54"/>
    </row>
    <row r="162" spans="1:17" x14ac:dyDescent="0.2">
      <c r="A162" s="54"/>
      <c r="B162" s="54"/>
      <c r="C162" s="54"/>
      <c r="D162" s="55"/>
      <c r="E162" s="55"/>
      <c r="F162" s="55"/>
      <c r="G162" s="55"/>
      <c r="H162" s="55"/>
      <c r="I162" s="55"/>
      <c r="J162" s="55"/>
      <c r="K162" s="55"/>
      <c r="L162" s="54"/>
      <c r="M162" s="54"/>
      <c r="N162" s="54"/>
      <c r="O162" s="54"/>
      <c r="P162" s="54"/>
      <c r="Q162" s="54"/>
    </row>
    <row r="163" spans="1:17" ht="13.5" thickBot="1" x14ac:dyDescent="0.25">
      <c r="A163" s="971" t="s">
        <v>1107</v>
      </c>
      <c r="B163" s="971"/>
      <c r="C163" s="971"/>
      <c r="D163" s="971"/>
      <c r="E163" s="321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54"/>
      <c r="Q163" s="54"/>
    </row>
    <row r="164" spans="1:17" x14ac:dyDescent="0.2">
      <c r="A164" s="972" t="s">
        <v>1070</v>
      </c>
      <c r="B164" s="973"/>
      <c r="C164" s="973"/>
      <c r="D164" s="1247"/>
      <c r="E164" s="549"/>
      <c r="F164" s="194" t="s">
        <v>935</v>
      </c>
      <c r="G164" s="193" t="s">
        <v>935</v>
      </c>
      <c r="H164" s="193" t="s">
        <v>935</v>
      </c>
      <c r="I164" s="193" t="s">
        <v>934</v>
      </c>
      <c r="J164" s="193" t="s">
        <v>934</v>
      </c>
      <c r="K164" s="193" t="s">
        <v>933</v>
      </c>
      <c r="L164" s="193" t="s">
        <v>933</v>
      </c>
      <c r="M164" s="193" t="s">
        <v>936</v>
      </c>
      <c r="N164" s="618" t="s">
        <v>936</v>
      </c>
      <c r="O164" s="360" t="s">
        <v>936</v>
      </c>
      <c r="P164" s="54"/>
      <c r="Q164" s="54"/>
    </row>
    <row r="165" spans="1:17" x14ac:dyDescent="0.2">
      <c r="A165" s="865" t="s">
        <v>1070</v>
      </c>
      <c r="B165" s="867"/>
      <c r="C165" s="67" t="s">
        <v>1282</v>
      </c>
      <c r="D165" s="185" t="s">
        <v>999</v>
      </c>
      <c r="E165" s="560"/>
      <c r="F165" s="116">
        <f>'Интерактивный прайс-лист'!$F$26*VLOOKUP(F164,last!$B$1:$C$1698,2,0)</f>
        <v>247</v>
      </c>
      <c r="G165" s="79">
        <f>'Интерактивный прайс-лист'!$F$26*VLOOKUP(G164,last!$B$1:$C$1698,2,0)</f>
        <v>247</v>
      </c>
      <c r="H165" s="79">
        <f>'Интерактивный прайс-лист'!$F$26*VLOOKUP(H164,last!$B$1:$C$1698,2,0)</f>
        <v>247</v>
      </c>
      <c r="I165" s="79">
        <f>'Интерактивный прайс-лист'!$F$26*VLOOKUP(I164,last!$B$1:$C$1698,2,0)</f>
        <v>270</v>
      </c>
      <c r="J165" s="79">
        <f>'Интерактивный прайс-лист'!$F$26*VLOOKUP(J164,last!$B$1:$C$1698,2,0)</f>
        <v>270</v>
      </c>
      <c r="K165" s="79">
        <f>'Интерактивный прайс-лист'!$F$26*VLOOKUP(K164,last!$B$1:$C$1698,2,0)</f>
        <v>358</v>
      </c>
      <c r="L165" s="79">
        <f>'Интерактивный прайс-лист'!$F$26*VLOOKUP(L164,last!$B$1:$C$1698,2,0)</f>
        <v>358</v>
      </c>
      <c r="M165" s="79">
        <f>'Интерактивный прайс-лист'!$F$26*VLOOKUP(M164,last!$B$1:$C$1698,2,0)</f>
        <v>430</v>
      </c>
      <c r="N165" s="79">
        <f>'Интерактивный прайс-лист'!$F$26*VLOOKUP(N164,last!$B$1:$C$1698,2,0)</f>
        <v>430</v>
      </c>
      <c r="O165" s="78">
        <f>'Интерактивный прайс-лист'!$F$26*VLOOKUP(O164,last!$B$1:$C$1698,2,0)</f>
        <v>430</v>
      </c>
      <c r="P165" s="54"/>
      <c r="Q165" s="54"/>
    </row>
    <row r="166" spans="1:17" x14ac:dyDescent="0.2">
      <c r="A166" s="617" t="s">
        <v>1281</v>
      </c>
      <c r="B166" s="616"/>
      <c r="C166" s="67" t="s">
        <v>808</v>
      </c>
      <c r="D166" s="185" t="s">
        <v>999</v>
      </c>
      <c r="E166" s="604"/>
      <c r="F166" s="875">
        <f>'Интерактивный прайс-лист'!$F$26*VLOOKUP($C166,last!$B$1:$C$1698,2,0)</f>
        <v>133</v>
      </c>
      <c r="G166" s="991"/>
      <c r="H166" s="991"/>
      <c r="I166" s="991"/>
      <c r="J166" s="991"/>
      <c r="K166" s="991"/>
      <c r="L166" s="991"/>
      <c r="M166" s="991"/>
      <c r="N166" s="991"/>
      <c r="O166" s="876"/>
      <c r="P166" s="54"/>
      <c r="Q166" s="54"/>
    </row>
    <row r="167" spans="1:17" x14ac:dyDescent="0.2">
      <c r="A167" s="865" t="s">
        <v>1008</v>
      </c>
      <c r="B167" s="82" t="s">
        <v>1007</v>
      </c>
      <c r="C167" s="67" t="s">
        <v>965</v>
      </c>
      <c r="D167" s="185" t="s">
        <v>999</v>
      </c>
      <c r="E167" s="604"/>
      <c r="F167" s="875">
        <f>'Интерактивный прайс-лист'!$F$26*VLOOKUP($C167,last!$B$1:$C$1698,2,0)</f>
        <v>96</v>
      </c>
      <c r="G167" s="991"/>
      <c r="H167" s="991"/>
      <c r="I167" s="991"/>
      <c r="J167" s="991"/>
      <c r="K167" s="991"/>
      <c r="L167" s="991"/>
      <c r="M167" s="991"/>
      <c r="N167" s="991"/>
      <c r="O167" s="876"/>
      <c r="P167" s="54"/>
      <c r="Q167" s="54"/>
    </row>
    <row r="168" spans="1:17" x14ac:dyDescent="0.2">
      <c r="A168" s="865"/>
      <c r="B168" s="86" t="s">
        <v>1007</v>
      </c>
      <c r="C168" s="70" t="s">
        <v>964</v>
      </c>
      <c r="D168" s="188" t="s">
        <v>999</v>
      </c>
      <c r="E168" s="604"/>
      <c r="F168" s="875">
        <f>'Интерактивный прайс-лист'!$F$26*VLOOKUP($C168,last!$B$1:$C$1698,2,0)</f>
        <v>272</v>
      </c>
      <c r="G168" s="991"/>
      <c r="H168" s="991"/>
      <c r="I168" s="991"/>
      <c r="J168" s="991"/>
      <c r="K168" s="991"/>
      <c r="L168" s="991"/>
      <c r="M168" s="991"/>
      <c r="N168" s="991"/>
      <c r="O168" s="876"/>
      <c r="P168" s="54"/>
      <c r="Q168" s="54"/>
    </row>
    <row r="169" spans="1:17" ht="13.5" thickBot="1" x14ac:dyDescent="0.25">
      <c r="A169" s="961"/>
      <c r="B169" s="603" t="s">
        <v>1022</v>
      </c>
      <c r="C169" s="179" t="s">
        <v>956</v>
      </c>
      <c r="D169" s="98" t="s">
        <v>999</v>
      </c>
      <c r="E169" s="602"/>
      <c r="F169" s="955">
        <f>'Интерактивный прайс-лист'!$F$26*VLOOKUP($C169,last!$B$1:$C$1698,2,0)</f>
        <v>260</v>
      </c>
      <c r="G169" s="995"/>
      <c r="H169" s="995"/>
      <c r="I169" s="995"/>
      <c r="J169" s="995"/>
      <c r="K169" s="995"/>
      <c r="L169" s="995"/>
      <c r="M169" s="995"/>
      <c r="N169" s="995"/>
      <c r="O169" s="956"/>
      <c r="P169" s="54"/>
      <c r="Q169" s="54"/>
    </row>
    <row r="170" spans="1:17" x14ac:dyDescent="0.2">
      <c r="A170" s="54"/>
      <c r="B170" s="54"/>
      <c r="C170" s="54"/>
      <c r="D170" s="55"/>
      <c r="E170" s="55"/>
      <c r="F170" s="55"/>
      <c r="G170" s="55"/>
      <c r="H170" s="55"/>
      <c r="I170" s="55"/>
      <c r="J170" s="55"/>
      <c r="K170" s="55"/>
      <c r="L170" s="54"/>
      <c r="M170" s="54"/>
      <c r="N170" s="54"/>
      <c r="O170" s="2"/>
      <c r="P170" s="54"/>
      <c r="Q170" s="54"/>
    </row>
    <row r="171" spans="1:17" x14ac:dyDescent="0.2">
      <c r="A171" s="54"/>
      <c r="B171" s="54"/>
      <c r="C171" s="54"/>
      <c r="D171" s="55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2"/>
      <c r="P171" s="96"/>
      <c r="Q171" s="54"/>
    </row>
    <row r="172" spans="1:17" ht="24" customHeight="1" thickBot="1" x14ac:dyDescent="0.25">
      <c r="A172" s="1232" t="s">
        <v>1283</v>
      </c>
      <c r="B172" s="1232"/>
      <c r="C172" s="1232"/>
      <c r="D172" s="1232"/>
      <c r="E172" s="326"/>
      <c r="F172" s="326"/>
      <c r="G172" s="326"/>
      <c r="H172" s="326"/>
      <c r="I172" s="326"/>
      <c r="J172" s="326"/>
      <c r="K172" s="326"/>
      <c r="L172" s="326"/>
      <c r="M172" s="326"/>
      <c r="N172" s="326"/>
      <c r="O172" s="241"/>
      <c r="P172" s="326"/>
      <c r="Q172" s="239"/>
    </row>
    <row r="173" spans="1:17" ht="13.5" thickBot="1" x14ac:dyDescent="0.25">
      <c r="A173" s="1171" t="s">
        <v>1267</v>
      </c>
      <c r="B173" s="1172"/>
      <c r="C173" s="1172"/>
      <c r="D173" s="1182"/>
      <c r="E173" s="453"/>
      <c r="F173" s="453" t="s">
        <v>399</v>
      </c>
      <c r="G173" s="453" t="s">
        <v>396</v>
      </c>
      <c r="H173" s="453" t="s">
        <v>395</v>
      </c>
      <c r="I173" s="453" t="s">
        <v>394</v>
      </c>
      <c r="J173" s="453" t="s">
        <v>393</v>
      </c>
      <c r="K173" s="453" t="s">
        <v>392</v>
      </c>
      <c r="L173" s="453" t="s">
        <v>391</v>
      </c>
      <c r="M173" s="453" t="s">
        <v>404</v>
      </c>
      <c r="N173" s="452" t="s">
        <v>402</v>
      </c>
      <c r="O173" s="2"/>
      <c r="P173" s="54"/>
      <c r="Q173" s="54"/>
    </row>
    <row r="174" spans="1:17" x14ac:dyDescent="0.2">
      <c r="A174" s="889" t="s">
        <v>1017</v>
      </c>
      <c r="B174" s="893"/>
      <c r="C174" s="893"/>
      <c r="D174" s="188" t="s">
        <v>1014</v>
      </c>
      <c r="E174" s="84"/>
      <c r="F174" s="84">
        <v>2.2000000000000002</v>
      </c>
      <c r="G174" s="84">
        <v>2.8</v>
      </c>
      <c r="H174" s="84">
        <v>3.6</v>
      </c>
      <c r="I174" s="84">
        <v>4.5</v>
      </c>
      <c r="J174" s="84">
        <v>5.6</v>
      </c>
      <c r="K174" s="84">
        <v>7.1</v>
      </c>
      <c r="L174" s="84">
        <v>9</v>
      </c>
      <c r="M174" s="84">
        <v>11.2</v>
      </c>
      <c r="N174" s="83">
        <v>14</v>
      </c>
      <c r="O174" s="2"/>
      <c r="P174" s="54"/>
      <c r="Q174" s="54"/>
    </row>
    <row r="175" spans="1:17" x14ac:dyDescent="0.2">
      <c r="A175" s="865" t="s">
        <v>1016</v>
      </c>
      <c r="B175" s="867"/>
      <c r="C175" s="867"/>
      <c r="D175" s="185" t="s">
        <v>1014</v>
      </c>
      <c r="E175" s="81"/>
      <c r="F175" s="81">
        <v>2.5</v>
      </c>
      <c r="G175" s="81">
        <v>3.2</v>
      </c>
      <c r="H175" s="81">
        <v>4</v>
      </c>
      <c r="I175" s="81">
        <v>5</v>
      </c>
      <c r="J175" s="81">
        <v>6.3</v>
      </c>
      <c r="K175" s="81">
        <v>8</v>
      </c>
      <c r="L175" s="81">
        <v>10</v>
      </c>
      <c r="M175" s="81">
        <v>12.5</v>
      </c>
      <c r="N175" s="80">
        <v>16</v>
      </c>
      <c r="O175" s="2"/>
      <c r="P175" s="54"/>
      <c r="Q175" s="54"/>
    </row>
    <row r="176" spans="1:17" ht="13.5" thickBot="1" x14ac:dyDescent="0.25">
      <c r="A176" s="1230" t="s">
        <v>1267</v>
      </c>
      <c r="B176" s="1231"/>
      <c r="C176" s="1231"/>
      <c r="D176" s="98" t="s">
        <v>999</v>
      </c>
      <c r="E176" s="76"/>
      <c r="F176" s="76">
        <f>'Интерактивный прайс-лист'!$F$26*VLOOKUP(F173,last!$B$1:$C$1698,2,0)</f>
        <v>2445</v>
      </c>
      <c r="G176" s="76">
        <f>'Интерактивный прайс-лист'!$F$26*VLOOKUP(G173,last!$B$1:$C$1698,2,0)</f>
        <v>2495</v>
      </c>
      <c r="H176" s="76">
        <f>'Интерактивный прайс-лист'!$F$26*VLOOKUP(H173,last!$B$1:$C$1698,2,0)</f>
        <v>2565</v>
      </c>
      <c r="I176" s="76">
        <f>'Интерактивный прайс-лист'!$F$26*VLOOKUP(I173,last!$B$1:$C$1698,2,0)</f>
        <v>2640</v>
      </c>
      <c r="J176" s="76">
        <f>'Интерактивный прайс-лист'!$F$26*VLOOKUP(J173,last!$B$1:$C$1698,2,0)</f>
        <v>2730</v>
      </c>
      <c r="K176" s="76">
        <f>'Интерактивный прайс-лист'!$F$26*VLOOKUP(K173,last!$B$1:$C$1698,2,0)</f>
        <v>2815</v>
      </c>
      <c r="L176" s="76">
        <f>'Интерактивный прайс-лист'!$F$26*VLOOKUP(L173,last!$B$1:$C$1698,2,0)</f>
        <v>3225</v>
      </c>
      <c r="M176" s="76">
        <f>'Интерактивный прайс-лист'!$F$26*VLOOKUP(M173,last!$B$1:$C$1698,2,0)</f>
        <v>3375</v>
      </c>
      <c r="N176" s="75">
        <f>'Интерактивный прайс-лист'!$F$26*VLOOKUP(N173,last!$B$1:$C$1698,2,0)</f>
        <v>3665</v>
      </c>
      <c r="O176" s="2"/>
      <c r="P176" s="54"/>
      <c r="Q176" s="54"/>
    </row>
    <row r="177" spans="1:17" x14ac:dyDescent="0.2">
      <c r="A177" s="54"/>
      <c r="B177" s="54"/>
      <c r="C177" s="54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4"/>
      <c r="P177" s="54"/>
      <c r="Q177" s="54"/>
    </row>
    <row r="178" spans="1:17" ht="13.5" thickBot="1" x14ac:dyDescent="0.25">
      <c r="A178" s="971" t="s">
        <v>1107</v>
      </c>
      <c r="B178" s="971"/>
      <c r="C178" s="971"/>
      <c r="D178" s="971"/>
      <c r="E178" s="608"/>
      <c r="F178" s="608"/>
      <c r="G178" s="608"/>
      <c r="H178" s="608"/>
      <c r="I178" s="608"/>
      <c r="J178" s="608"/>
      <c r="K178" s="608"/>
      <c r="L178" s="608"/>
      <c r="M178" s="608"/>
      <c r="N178" s="608"/>
      <c r="O178" s="54"/>
      <c r="P178" s="54"/>
      <c r="Q178" s="54"/>
    </row>
    <row r="179" spans="1:17" x14ac:dyDescent="0.2">
      <c r="A179" s="1233" t="s">
        <v>1070</v>
      </c>
      <c r="B179" s="1234"/>
      <c r="C179" s="1234"/>
      <c r="D179" s="1235"/>
      <c r="E179" s="619"/>
      <c r="F179" s="618" t="s">
        <v>935</v>
      </c>
      <c r="G179" s="618" t="s">
        <v>935</v>
      </c>
      <c r="H179" s="618" t="s">
        <v>935</v>
      </c>
      <c r="I179" s="618" t="s">
        <v>934</v>
      </c>
      <c r="J179" s="618" t="s">
        <v>933</v>
      </c>
      <c r="K179" s="618" t="s">
        <v>933</v>
      </c>
      <c r="L179" s="618" t="s">
        <v>933</v>
      </c>
      <c r="M179" s="618" t="s">
        <v>936</v>
      </c>
      <c r="N179" s="360" t="s">
        <v>936</v>
      </c>
      <c r="O179" s="54"/>
      <c r="P179" s="54"/>
      <c r="Q179" s="54"/>
    </row>
    <row r="180" spans="1:17" x14ac:dyDescent="0.2">
      <c r="A180" s="865" t="s">
        <v>1070</v>
      </c>
      <c r="B180" s="867"/>
      <c r="C180" s="67" t="s">
        <v>1282</v>
      </c>
      <c r="D180" s="185" t="s">
        <v>999</v>
      </c>
      <c r="E180" s="144"/>
      <c r="F180" s="79">
        <f>'Интерактивный прайс-лист'!$F$26*VLOOKUP(F179,last!$B$1:$C$1698,2,0)</f>
        <v>247</v>
      </c>
      <c r="G180" s="79">
        <f>'Интерактивный прайс-лист'!$F$26*VLOOKUP(G179,last!$B$1:$C$1698,2,0)</f>
        <v>247</v>
      </c>
      <c r="H180" s="79">
        <f>'Интерактивный прайс-лист'!$F$26*VLOOKUP(H179,last!$B$1:$C$1698,2,0)</f>
        <v>247</v>
      </c>
      <c r="I180" s="79">
        <f>'Интерактивный прайс-лист'!$F$26*VLOOKUP(I179,last!$B$1:$C$1698,2,0)</f>
        <v>270</v>
      </c>
      <c r="J180" s="79">
        <f>'Интерактивный прайс-лист'!$F$26*VLOOKUP(J179,last!$B$1:$C$1698,2,0)</f>
        <v>358</v>
      </c>
      <c r="K180" s="79">
        <f>'Интерактивный прайс-лист'!$F$26*VLOOKUP(K179,last!$B$1:$C$1698,2,0)</f>
        <v>358</v>
      </c>
      <c r="L180" s="79">
        <f>'Интерактивный прайс-лист'!$F$26*VLOOKUP(L179,last!$B$1:$C$1698,2,0)</f>
        <v>358</v>
      </c>
      <c r="M180" s="79">
        <f>'Интерактивный прайс-лист'!$F$26*VLOOKUP(M179,last!$B$1:$C$1698,2,0)</f>
        <v>430</v>
      </c>
      <c r="N180" s="78">
        <f>'Интерактивный прайс-лист'!$F$26*VLOOKUP(N179,last!$B$1:$C$1698,2,0)</f>
        <v>430</v>
      </c>
      <c r="O180" s="54"/>
      <c r="P180" s="54"/>
      <c r="Q180" s="54"/>
    </row>
    <row r="181" spans="1:17" x14ac:dyDescent="0.2">
      <c r="A181" s="617" t="s">
        <v>1281</v>
      </c>
      <c r="B181" s="616"/>
      <c r="C181" s="67" t="s">
        <v>808</v>
      </c>
      <c r="D181" s="185" t="s">
        <v>999</v>
      </c>
      <c r="E181" s="604"/>
      <c r="F181" s="875">
        <f>'Интерактивный прайс-лист'!$F$26*VLOOKUP($C181,last!$B$1:$C$1698,2,0)</f>
        <v>133</v>
      </c>
      <c r="G181" s="991"/>
      <c r="H181" s="991"/>
      <c r="I181" s="991"/>
      <c r="J181" s="991"/>
      <c r="K181" s="991"/>
      <c r="L181" s="991"/>
      <c r="M181" s="991"/>
      <c r="N181" s="876"/>
      <c r="O181" s="54"/>
      <c r="P181" s="54"/>
      <c r="Q181" s="54"/>
    </row>
    <row r="182" spans="1:17" x14ac:dyDescent="0.2">
      <c r="A182" s="889" t="s">
        <v>1008</v>
      </c>
      <c r="B182" s="86" t="s">
        <v>1007</v>
      </c>
      <c r="C182" s="70" t="s">
        <v>965</v>
      </c>
      <c r="D182" s="188" t="s">
        <v>999</v>
      </c>
      <c r="E182" s="604"/>
      <c r="F182" s="875">
        <f>'Интерактивный прайс-лист'!$F$26*VLOOKUP($C182,last!$B$1:$C$1698,2,0)</f>
        <v>96</v>
      </c>
      <c r="G182" s="991"/>
      <c r="H182" s="991"/>
      <c r="I182" s="991"/>
      <c r="J182" s="991"/>
      <c r="K182" s="991"/>
      <c r="L182" s="991"/>
      <c r="M182" s="991"/>
      <c r="N182" s="876"/>
      <c r="O182" s="54"/>
      <c r="P182" s="54"/>
      <c r="Q182" s="54"/>
    </row>
    <row r="183" spans="1:17" x14ac:dyDescent="0.2">
      <c r="A183" s="889"/>
      <c r="B183" s="86" t="s">
        <v>1007</v>
      </c>
      <c r="C183" s="70" t="s">
        <v>964</v>
      </c>
      <c r="D183" s="188" t="s">
        <v>999</v>
      </c>
      <c r="E183" s="604"/>
      <c r="F183" s="875">
        <f>'Интерактивный прайс-лист'!$F$26*VLOOKUP($C183,last!$B$1:$C$1698,2,0)</f>
        <v>272</v>
      </c>
      <c r="G183" s="991"/>
      <c r="H183" s="991"/>
      <c r="I183" s="991"/>
      <c r="J183" s="991"/>
      <c r="K183" s="991"/>
      <c r="L183" s="991"/>
      <c r="M183" s="991"/>
      <c r="N183" s="876"/>
      <c r="O183" s="54"/>
      <c r="P183" s="54"/>
      <c r="Q183" s="54"/>
    </row>
    <row r="184" spans="1:17" ht="13.5" thickBot="1" x14ac:dyDescent="0.25">
      <c r="A184" s="961"/>
      <c r="B184" s="603" t="s">
        <v>1022</v>
      </c>
      <c r="C184" s="179" t="s">
        <v>956</v>
      </c>
      <c r="D184" s="98" t="s">
        <v>999</v>
      </c>
      <c r="E184" s="602"/>
      <c r="F184" s="955">
        <f>'Интерактивный прайс-лист'!$F$26*VLOOKUP($C184,last!$B$1:$C$1698,2,0)</f>
        <v>260</v>
      </c>
      <c r="G184" s="995"/>
      <c r="H184" s="995"/>
      <c r="I184" s="995"/>
      <c r="J184" s="995"/>
      <c r="K184" s="995"/>
      <c r="L184" s="995"/>
      <c r="M184" s="995"/>
      <c r="N184" s="956"/>
      <c r="O184" s="54"/>
      <c r="P184" s="54"/>
      <c r="Q184" s="54"/>
    </row>
    <row r="185" spans="1:17" x14ac:dyDescent="0.2">
      <c r="A185" s="54"/>
      <c r="B185" s="54"/>
      <c r="C185" s="54"/>
      <c r="D185" s="55"/>
      <c r="E185" s="55"/>
      <c r="F185" s="55"/>
      <c r="G185" s="55"/>
      <c r="H185" s="55"/>
      <c r="I185" s="55"/>
      <c r="J185" s="55"/>
      <c r="K185" s="55"/>
      <c r="L185" s="54"/>
      <c r="M185" s="54"/>
      <c r="N185" s="54"/>
      <c r="O185" s="54"/>
      <c r="P185" s="54"/>
      <c r="Q185" s="54"/>
    </row>
    <row r="186" spans="1:17" ht="13.5" thickBot="1" x14ac:dyDescent="0.25">
      <c r="A186" s="54"/>
      <c r="B186" s="54"/>
      <c r="C186" s="54"/>
      <c r="D186" s="55"/>
      <c r="E186" s="96"/>
      <c r="F186" s="96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</row>
    <row r="187" spans="1:17" ht="13.5" thickBot="1" x14ac:dyDescent="0.25">
      <c r="A187" s="1106" t="s">
        <v>1267</v>
      </c>
      <c r="B187" s="1107"/>
      <c r="C187" s="1107"/>
      <c r="D187" s="1185"/>
      <c r="E187" s="453"/>
      <c r="F187" s="453"/>
      <c r="G187" s="453"/>
      <c r="H187" s="453"/>
      <c r="I187" s="453"/>
      <c r="J187" s="453"/>
      <c r="K187" s="453"/>
      <c r="L187" s="453"/>
      <c r="M187" s="453"/>
      <c r="N187" s="453"/>
      <c r="O187" s="453"/>
      <c r="P187" s="453" t="s">
        <v>401</v>
      </c>
      <c r="Q187" s="452" t="s">
        <v>398</v>
      </c>
    </row>
    <row r="188" spans="1:17" x14ac:dyDescent="0.2">
      <c r="A188" s="904" t="s">
        <v>1017</v>
      </c>
      <c r="B188" s="1249"/>
      <c r="C188" s="905"/>
      <c r="D188" s="188" t="s">
        <v>1014</v>
      </c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>
        <v>22.4</v>
      </c>
      <c r="Q188" s="83">
        <v>28</v>
      </c>
    </row>
    <row r="189" spans="1:17" x14ac:dyDescent="0.2">
      <c r="A189" s="906" t="s">
        <v>1016</v>
      </c>
      <c r="B189" s="1240"/>
      <c r="C189" s="866"/>
      <c r="D189" s="185" t="s">
        <v>1014</v>
      </c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>
        <v>25</v>
      </c>
      <c r="Q189" s="80">
        <v>31.5</v>
      </c>
    </row>
    <row r="190" spans="1:17" ht="13.5" thickBot="1" x14ac:dyDescent="0.25">
      <c r="A190" s="1241" t="s">
        <v>1267</v>
      </c>
      <c r="B190" s="1242"/>
      <c r="C190" s="1243"/>
      <c r="D190" s="98" t="s">
        <v>999</v>
      </c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>
        <f>'Интерактивный прайс-лист'!$F$26*VLOOKUP(P187,last!$B$1:$C$1698,2,0)</f>
        <v>7935</v>
      </c>
      <c r="Q190" s="75">
        <f>'Интерактивный прайс-лист'!$F$26*VLOOKUP(Q187,last!$B$1:$C$1698,2,0)</f>
        <v>8075</v>
      </c>
    </row>
    <row r="191" spans="1:17" x14ac:dyDescent="0.2">
      <c r="A191" s="54"/>
      <c r="B191" s="54"/>
      <c r="C191" s="54"/>
      <c r="D191" s="55"/>
      <c r="E191" s="55"/>
      <c r="F191" s="55"/>
      <c r="G191" s="54"/>
      <c r="H191" s="54"/>
      <c r="I191" s="54"/>
      <c r="J191" s="55"/>
      <c r="K191" s="55"/>
      <c r="L191" s="54"/>
      <c r="M191" s="54"/>
      <c r="N191" s="54"/>
      <c r="O191" s="54"/>
      <c r="P191" s="55"/>
      <c r="Q191" s="55"/>
    </row>
    <row r="192" spans="1:17" ht="13.5" thickBot="1" x14ac:dyDescent="0.25">
      <c r="A192" s="971" t="s">
        <v>1107</v>
      </c>
      <c r="B192" s="971"/>
      <c r="C192" s="971"/>
      <c r="D192" s="971"/>
      <c r="E192" s="307"/>
      <c r="F192" s="307"/>
      <c r="G192" s="307"/>
      <c r="H192" s="307"/>
      <c r="I192" s="307"/>
      <c r="J192" s="307"/>
      <c r="K192" s="307"/>
      <c r="L192" s="307"/>
      <c r="M192" s="307"/>
      <c r="N192" s="307"/>
      <c r="O192" s="307"/>
      <c r="P192" s="307"/>
      <c r="Q192" s="307"/>
    </row>
    <row r="193" spans="1:22" x14ac:dyDescent="0.2">
      <c r="A193" s="881" t="s">
        <v>1008</v>
      </c>
      <c r="B193" s="229" t="s">
        <v>1007</v>
      </c>
      <c r="C193" s="73" t="s">
        <v>965</v>
      </c>
      <c r="D193" s="181" t="s">
        <v>999</v>
      </c>
      <c r="E193" s="612"/>
      <c r="F193" s="350"/>
      <c r="G193" s="350"/>
      <c r="H193" s="350"/>
      <c r="I193" s="350"/>
      <c r="J193" s="350"/>
      <c r="K193" s="350"/>
      <c r="L193" s="350"/>
      <c r="M193" s="350"/>
      <c r="N193" s="350"/>
      <c r="O193" s="350"/>
      <c r="P193" s="1132">
        <f>'Интерактивный прайс-лист'!$F$26*VLOOKUP($C193,last!$B$1:$C$1698,2,0)</f>
        <v>96</v>
      </c>
      <c r="Q193" s="1133"/>
    </row>
    <row r="194" spans="1:22" x14ac:dyDescent="0.2">
      <c r="A194" s="882"/>
      <c r="B194" s="86" t="s">
        <v>1007</v>
      </c>
      <c r="C194" s="70" t="s">
        <v>964</v>
      </c>
      <c r="D194" s="188" t="s">
        <v>999</v>
      </c>
      <c r="E194" s="615"/>
      <c r="F194" s="614"/>
      <c r="G194" s="614"/>
      <c r="H194" s="614"/>
      <c r="I194" s="614"/>
      <c r="J194" s="614"/>
      <c r="K194" s="614"/>
      <c r="L194" s="614"/>
      <c r="M194" s="614"/>
      <c r="N194" s="614"/>
      <c r="O194" s="614"/>
      <c r="P194" s="875">
        <f>'Интерактивный прайс-лист'!$F$26*VLOOKUP($C194,last!$B$1:$C$1698,2,0)</f>
        <v>272</v>
      </c>
      <c r="Q194" s="876"/>
    </row>
    <row r="195" spans="1:22" x14ac:dyDescent="0.2">
      <c r="A195" s="889"/>
      <c r="B195" s="82" t="s">
        <v>1022</v>
      </c>
      <c r="C195" s="67" t="s">
        <v>957</v>
      </c>
      <c r="D195" s="185" t="s">
        <v>1280</v>
      </c>
      <c r="E195" s="615"/>
      <c r="F195" s="614"/>
      <c r="G195" s="614"/>
      <c r="H195" s="614"/>
      <c r="I195" s="614"/>
      <c r="J195" s="614"/>
      <c r="K195" s="614"/>
      <c r="L195" s="614"/>
      <c r="M195" s="614"/>
      <c r="N195" s="614"/>
      <c r="O195" s="614"/>
      <c r="P195" s="875">
        <f>'Интерактивный прайс-лист'!$F$26*VLOOKUP($C195,last!$B$1:$C$1698,2,0)</f>
        <v>329</v>
      </c>
      <c r="Q195" s="876"/>
    </row>
    <row r="196" spans="1:22" x14ac:dyDescent="0.2">
      <c r="A196" s="906" t="s">
        <v>1273</v>
      </c>
      <c r="B196" s="866"/>
      <c r="C196" s="561" t="s">
        <v>317</v>
      </c>
      <c r="D196" s="185" t="s">
        <v>999</v>
      </c>
      <c r="E196" s="117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875">
        <f>'Интерактивный прайс-лист'!$F$26*VLOOKUP($C196,last!$B$1:$C$1698,2,0)</f>
        <v>1776</v>
      </c>
      <c r="Q196" s="876"/>
    </row>
    <row r="197" spans="1:22" x14ac:dyDescent="0.2">
      <c r="A197" s="906" t="s">
        <v>1276</v>
      </c>
      <c r="B197" s="866"/>
      <c r="C197" s="561" t="s">
        <v>319</v>
      </c>
      <c r="D197" s="185" t="s">
        <v>999</v>
      </c>
      <c r="E197" s="117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875">
        <f>'Интерактивный прайс-лист'!$F$26*VLOOKUP($C197,last!$B$1:$C$1698,2,0)</f>
        <v>1389</v>
      </c>
      <c r="Q197" s="876"/>
    </row>
    <row r="198" spans="1:22" ht="13.5" thickBot="1" x14ac:dyDescent="0.25">
      <c r="A198" s="997" t="s">
        <v>1277</v>
      </c>
      <c r="B198" s="999"/>
      <c r="C198" s="99" t="s">
        <v>344</v>
      </c>
      <c r="D198" s="98" t="s">
        <v>999</v>
      </c>
      <c r="E198" s="115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955">
        <f>'Интерактивный прайс-лист'!$F$26*VLOOKUP($C198,last!$B$1:$C$1698,2,0)</f>
        <v>608</v>
      </c>
      <c r="Q198" s="956"/>
    </row>
    <row r="199" spans="1:22" x14ac:dyDescent="0.2">
      <c r="A199" s="54"/>
      <c r="B199" s="54"/>
      <c r="C199" s="54"/>
      <c r="D199" s="55"/>
      <c r="E199" s="55"/>
      <c r="F199" s="55"/>
      <c r="G199" s="55"/>
      <c r="H199" s="54"/>
      <c r="I199" s="54"/>
      <c r="J199" s="54"/>
      <c r="K199" s="54"/>
      <c r="L199" s="54"/>
      <c r="M199" s="54"/>
      <c r="N199" s="54"/>
      <c r="O199" s="54"/>
      <c r="P199" s="54"/>
      <c r="Q199" s="54"/>
    </row>
    <row r="200" spans="1:22" x14ac:dyDescent="0.2">
      <c r="A200" s="54"/>
      <c r="B200" s="54"/>
      <c r="C200" s="54"/>
      <c r="D200" s="55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5"/>
      <c r="S200" s="95"/>
      <c r="T200" s="95"/>
      <c r="U200" s="95"/>
      <c r="V200" s="95"/>
    </row>
    <row r="201" spans="1:22" ht="24" customHeight="1" thickBot="1" x14ac:dyDescent="0.25">
      <c r="A201" s="1232" t="s">
        <v>1279</v>
      </c>
      <c r="B201" s="1232"/>
      <c r="C201" s="1232"/>
      <c r="D201" s="1232"/>
      <c r="E201" s="326"/>
      <c r="F201" s="326"/>
      <c r="G201" s="326"/>
      <c r="H201" s="326"/>
      <c r="I201" s="326"/>
      <c r="J201" s="326"/>
      <c r="K201" s="326"/>
      <c r="L201" s="326"/>
      <c r="M201" s="326"/>
      <c r="N201" s="326"/>
      <c r="O201" s="326"/>
      <c r="P201" s="326"/>
      <c r="Q201" s="326"/>
      <c r="R201" s="95"/>
      <c r="S201" s="95"/>
      <c r="T201" s="95"/>
      <c r="U201" s="95"/>
      <c r="V201" s="95"/>
    </row>
    <row r="202" spans="1:22" ht="13.5" thickBot="1" x14ac:dyDescent="0.25">
      <c r="A202" s="1171" t="s">
        <v>1267</v>
      </c>
      <c r="B202" s="1172"/>
      <c r="C202" s="1172"/>
      <c r="D202" s="1182"/>
      <c r="E202" s="453"/>
      <c r="F202" s="453"/>
      <c r="G202" s="453"/>
      <c r="H202" s="453"/>
      <c r="I202" s="453"/>
      <c r="J202" s="453"/>
      <c r="K202" s="453"/>
      <c r="L202" s="453"/>
      <c r="M202" s="453"/>
      <c r="N202" s="453" t="s">
        <v>403</v>
      </c>
      <c r="O202" s="453"/>
      <c r="P202" s="453" t="s">
        <v>400</v>
      </c>
      <c r="Q202" s="452" t="s">
        <v>397</v>
      </c>
    </row>
    <row r="203" spans="1:22" x14ac:dyDescent="0.2">
      <c r="A203" s="889" t="s">
        <v>1017</v>
      </c>
      <c r="B203" s="893"/>
      <c r="C203" s="893"/>
      <c r="D203" s="188" t="s">
        <v>1014</v>
      </c>
      <c r="E203" s="84"/>
      <c r="F203" s="84"/>
      <c r="G203" s="84"/>
      <c r="H203" s="84"/>
      <c r="I203" s="84"/>
      <c r="J203" s="84"/>
      <c r="K203" s="84"/>
      <c r="L203" s="84"/>
      <c r="M203" s="84"/>
      <c r="N203" s="84">
        <v>14</v>
      </c>
      <c r="O203" s="84"/>
      <c r="P203" s="84">
        <v>22.4</v>
      </c>
      <c r="Q203" s="83">
        <v>28</v>
      </c>
    </row>
    <row r="204" spans="1:22" x14ac:dyDescent="0.2">
      <c r="A204" s="865" t="s">
        <v>1016</v>
      </c>
      <c r="B204" s="867"/>
      <c r="C204" s="867"/>
      <c r="D204" s="185" t="s">
        <v>1014</v>
      </c>
      <c r="E204" s="81"/>
      <c r="F204" s="81"/>
      <c r="G204" s="81"/>
      <c r="H204" s="81"/>
      <c r="I204" s="81"/>
      <c r="J204" s="81"/>
      <c r="K204" s="81"/>
      <c r="L204" s="81"/>
      <c r="M204" s="81"/>
      <c r="N204" s="81">
        <v>8.9</v>
      </c>
      <c r="O204" s="81"/>
      <c r="P204" s="81">
        <v>13.9</v>
      </c>
      <c r="Q204" s="80">
        <v>17.399999999999999</v>
      </c>
    </row>
    <row r="205" spans="1:22" ht="13.5" thickBot="1" x14ac:dyDescent="0.25">
      <c r="A205" s="961" t="s">
        <v>1267</v>
      </c>
      <c r="B205" s="962"/>
      <c r="C205" s="962"/>
      <c r="D205" s="98" t="s">
        <v>999</v>
      </c>
      <c r="E205" s="76"/>
      <c r="F205" s="76"/>
      <c r="G205" s="76"/>
      <c r="H205" s="76"/>
      <c r="I205" s="76"/>
      <c r="J205" s="76"/>
      <c r="K205" s="76"/>
      <c r="L205" s="76"/>
      <c r="M205" s="76"/>
      <c r="N205" s="76">
        <f>'Интерактивный прайс-лист'!$F$26*VLOOKUP(N202,last!$B$1:$C$1698,2,0)</f>
        <v>4156</v>
      </c>
      <c r="O205" s="76"/>
      <c r="P205" s="76">
        <f>'Интерактивный прайс-лист'!$F$26*VLOOKUP(P202,last!$B$1:$C$1698,2,0)</f>
        <v>8991</v>
      </c>
      <c r="Q205" s="75">
        <f>'Интерактивный прайс-лист'!$F$26*VLOOKUP(Q202,last!$B$1:$C$1698,2,0)</f>
        <v>9147</v>
      </c>
    </row>
    <row r="206" spans="1:22" x14ac:dyDescent="0.2">
      <c r="A206" s="54"/>
      <c r="B206" s="54"/>
      <c r="C206" s="54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</row>
    <row r="207" spans="1:22" ht="13.5" thickBot="1" x14ac:dyDescent="0.25">
      <c r="A207" s="971" t="s">
        <v>1107</v>
      </c>
      <c r="B207" s="971"/>
      <c r="C207" s="971"/>
      <c r="D207" s="971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</row>
    <row r="208" spans="1:22" x14ac:dyDescent="0.2">
      <c r="A208" s="1175" t="s">
        <v>1278</v>
      </c>
      <c r="B208" s="1248"/>
      <c r="C208" s="613" t="s">
        <v>317</v>
      </c>
      <c r="D208" s="66" t="s">
        <v>999</v>
      </c>
      <c r="E208" s="612"/>
      <c r="F208" s="350"/>
      <c r="G208" s="350"/>
      <c r="H208" s="350"/>
      <c r="I208" s="350"/>
      <c r="J208" s="350"/>
      <c r="K208" s="350"/>
      <c r="L208" s="350"/>
      <c r="M208" s="350"/>
      <c r="N208" s="873">
        <f>'Интерактивный прайс-лист'!$F$26*VLOOKUP($C208,last!$B$1:$C$1698,2,0)</f>
        <v>1776</v>
      </c>
      <c r="O208" s="954"/>
      <c r="P208" s="954"/>
      <c r="Q208" s="874"/>
    </row>
    <row r="209" spans="1:17" x14ac:dyDescent="0.2">
      <c r="A209" s="865" t="s">
        <v>1277</v>
      </c>
      <c r="B209" s="867"/>
      <c r="C209" s="68" t="s">
        <v>1275</v>
      </c>
      <c r="D209" s="66"/>
      <c r="E209" s="611"/>
      <c r="F209" s="263"/>
      <c r="G209" s="263"/>
      <c r="H209" s="263"/>
      <c r="I209" s="263"/>
      <c r="J209" s="263"/>
      <c r="K209" s="263"/>
      <c r="L209" s="263"/>
      <c r="M209" s="263"/>
      <c r="N209" s="1237" t="s">
        <v>344</v>
      </c>
      <c r="O209" s="1238"/>
      <c r="P209" s="1238"/>
      <c r="Q209" s="1239"/>
    </row>
    <row r="210" spans="1:17" x14ac:dyDescent="0.2">
      <c r="A210" s="865"/>
      <c r="B210" s="867"/>
      <c r="C210" s="68" t="s">
        <v>1095</v>
      </c>
      <c r="D210" s="66" t="s">
        <v>999</v>
      </c>
      <c r="E210" s="117"/>
      <c r="F210" s="79"/>
      <c r="G210" s="79"/>
      <c r="H210" s="79"/>
      <c r="I210" s="79"/>
      <c r="J210" s="79"/>
      <c r="K210" s="79"/>
      <c r="L210" s="79"/>
      <c r="M210" s="79"/>
      <c r="N210" s="875">
        <f>'Интерактивный прайс-лист'!$F$26*VLOOKUP(N209,last!$B$1:$C$1698,2,0)</f>
        <v>608</v>
      </c>
      <c r="O210" s="991"/>
      <c r="P210" s="991"/>
      <c r="Q210" s="876"/>
    </row>
    <row r="211" spans="1:17" x14ac:dyDescent="0.2">
      <c r="A211" s="865" t="s">
        <v>1276</v>
      </c>
      <c r="B211" s="867"/>
      <c r="C211" s="68" t="s">
        <v>1275</v>
      </c>
      <c r="D211" s="66"/>
      <c r="E211" s="611"/>
      <c r="F211" s="263"/>
      <c r="G211" s="263"/>
      <c r="H211" s="263"/>
      <c r="I211" s="263"/>
      <c r="J211" s="263"/>
      <c r="K211" s="263"/>
      <c r="L211" s="263"/>
      <c r="M211" s="263"/>
      <c r="N211" s="1237" t="s">
        <v>319</v>
      </c>
      <c r="O211" s="1238"/>
      <c r="P211" s="1238"/>
      <c r="Q211" s="1239"/>
    </row>
    <row r="212" spans="1:17" ht="13.5" thickBot="1" x14ac:dyDescent="0.25">
      <c r="A212" s="961"/>
      <c r="B212" s="962"/>
      <c r="C212" s="100" t="s">
        <v>1095</v>
      </c>
      <c r="D212" s="77" t="s">
        <v>999</v>
      </c>
      <c r="E212" s="115"/>
      <c r="F212" s="76"/>
      <c r="G212" s="76"/>
      <c r="H212" s="76"/>
      <c r="I212" s="76"/>
      <c r="J212" s="76"/>
      <c r="K212" s="76"/>
      <c r="L212" s="76"/>
      <c r="M212" s="76"/>
      <c r="N212" s="955">
        <f>'Интерактивный прайс-лист'!$F$26*VLOOKUP(N211,last!$B$1:$C$1698,2,0)</f>
        <v>1389</v>
      </c>
      <c r="O212" s="995"/>
      <c r="P212" s="995"/>
      <c r="Q212" s="956"/>
    </row>
    <row r="213" spans="1:17" x14ac:dyDescent="0.2">
      <c r="A213" s="54"/>
      <c r="B213" s="54"/>
      <c r="C213" s="54"/>
      <c r="D213" s="55"/>
      <c r="E213" s="55"/>
      <c r="F213" s="55"/>
      <c r="G213" s="55"/>
      <c r="H213" s="55"/>
      <c r="I213" s="55"/>
      <c r="J213" s="2"/>
      <c r="K213" s="2"/>
      <c r="L213" s="2"/>
      <c r="M213" s="2"/>
      <c r="N213" s="2"/>
      <c r="O213" s="54"/>
      <c r="P213" s="54"/>
      <c r="Q213" s="54"/>
    </row>
    <row r="214" spans="1:17" x14ac:dyDescent="0.2">
      <c r="A214" s="54"/>
      <c r="B214" s="54"/>
      <c r="C214" s="54"/>
      <c r="D214" s="55"/>
      <c r="E214" s="55"/>
      <c r="F214" s="55"/>
      <c r="G214" s="55"/>
      <c r="H214" s="55"/>
      <c r="I214" s="55"/>
      <c r="J214" s="55"/>
      <c r="K214" s="55"/>
      <c r="L214" s="54"/>
      <c r="M214" s="54"/>
      <c r="N214" s="54"/>
      <c r="O214" s="54"/>
      <c r="P214" s="54"/>
      <c r="Q214" s="54"/>
    </row>
    <row r="215" spans="1:17" ht="24" customHeight="1" thickBot="1" x14ac:dyDescent="0.25">
      <c r="A215" s="1232" t="s">
        <v>1274</v>
      </c>
      <c r="B215" s="1232"/>
      <c r="C215" s="1232"/>
      <c r="D215" s="1232"/>
      <c r="E215" s="326"/>
      <c r="F215" s="326"/>
      <c r="G215" s="326"/>
      <c r="H215" s="326"/>
      <c r="I215" s="326"/>
      <c r="J215" s="326"/>
      <c r="K215" s="326"/>
      <c r="L215" s="239"/>
      <c r="M215" s="239"/>
      <c r="N215" s="239"/>
      <c r="O215" s="239"/>
      <c r="P215" s="239"/>
      <c r="Q215" s="239"/>
    </row>
    <row r="216" spans="1:17" ht="13.5" thickBot="1" x14ac:dyDescent="0.25">
      <c r="A216" s="1171" t="s">
        <v>1267</v>
      </c>
      <c r="B216" s="1172"/>
      <c r="C216" s="1172"/>
      <c r="D216" s="1182"/>
      <c r="E216" s="453" t="s">
        <v>450</v>
      </c>
      <c r="F216" s="502" t="s">
        <v>449</v>
      </c>
      <c r="G216" s="453" t="s">
        <v>448</v>
      </c>
      <c r="H216" s="453" t="s">
        <v>447</v>
      </c>
      <c r="I216" s="453" t="s">
        <v>446</v>
      </c>
      <c r="J216" s="453" t="s">
        <v>445</v>
      </c>
      <c r="K216" s="452" t="s">
        <v>444</v>
      </c>
      <c r="L216" s="54"/>
      <c r="M216" s="54"/>
      <c r="N216" s="54"/>
      <c r="O216" s="54"/>
      <c r="P216" s="54"/>
      <c r="Q216" s="54"/>
    </row>
    <row r="217" spans="1:17" x14ac:dyDescent="0.2">
      <c r="A217" s="889" t="s">
        <v>1017</v>
      </c>
      <c r="B217" s="893"/>
      <c r="C217" s="893"/>
      <c r="D217" s="188" t="s">
        <v>1014</v>
      </c>
      <c r="E217" s="84">
        <v>2.2000000000000002</v>
      </c>
      <c r="F217" s="147">
        <v>2.2000000000000002</v>
      </c>
      <c r="G217" s="84">
        <v>2.8</v>
      </c>
      <c r="H217" s="84">
        <v>3.6</v>
      </c>
      <c r="I217" s="84">
        <v>4.5</v>
      </c>
      <c r="J217" s="84">
        <v>5.6</v>
      </c>
      <c r="K217" s="83">
        <v>7.1</v>
      </c>
      <c r="L217" s="54"/>
      <c r="M217" s="54"/>
      <c r="N217" s="54"/>
      <c r="O217" s="54"/>
      <c r="P217" s="54"/>
      <c r="Q217" s="54"/>
    </row>
    <row r="218" spans="1:17" x14ac:dyDescent="0.2">
      <c r="A218" s="865" t="s">
        <v>1016</v>
      </c>
      <c r="B218" s="867"/>
      <c r="C218" s="867"/>
      <c r="D218" s="185" t="s">
        <v>1014</v>
      </c>
      <c r="E218" s="81">
        <v>2.5</v>
      </c>
      <c r="F218" s="145">
        <v>2.5</v>
      </c>
      <c r="G218" s="81">
        <v>3.2</v>
      </c>
      <c r="H218" s="81">
        <v>4</v>
      </c>
      <c r="I218" s="81">
        <v>5</v>
      </c>
      <c r="J218" s="81">
        <v>6.3</v>
      </c>
      <c r="K218" s="80">
        <v>8</v>
      </c>
      <c r="L218" s="54"/>
      <c r="M218" s="54"/>
      <c r="N218" s="54"/>
      <c r="O218" s="54"/>
      <c r="P218" s="54"/>
      <c r="Q218" s="54"/>
    </row>
    <row r="219" spans="1:17" ht="13.5" thickBot="1" x14ac:dyDescent="0.25">
      <c r="A219" s="1230" t="s">
        <v>1267</v>
      </c>
      <c r="B219" s="1231"/>
      <c r="C219" s="1231"/>
      <c r="D219" s="98" t="s">
        <v>999</v>
      </c>
      <c r="E219" s="76">
        <f>'Интерактивный прайс-лист'!$F$26*VLOOKUP(E216,last!$B$1:$C$1698,2,0)</f>
        <v>1943</v>
      </c>
      <c r="F219" s="114">
        <f>'Интерактивный прайс-лист'!$F$26*VLOOKUP(F216,last!$B$1:$C$1698,2,0)</f>
        <v>1999</v>
      </c>
      <c r="G219" s="76">
        <f>'Интерактивный прайс-лист'!$F$26*VLOOKUP(G216,last!$B$1:$C$1698,2,0)</f>
        <v>2071</v>
      </c>
      <c r="H219" s="76">
        <f>'Интерактивный прайс-лист'!$F$26*VLOOKUP(H216,last!$B$1:$C$1698,2,0)</f>
        <v>2152</v>
      </c>
      <c r="I219" s="76">
        <f>'Интерактивный прайс-лист'!$F$26*VLOOKUP(I216,last!$B$1:$C$1698,2,0)</f>
        <v>2224</v>
      </c>
      <c r="J219" s="76">
        <f>'Интерактивный прайс-лист'!$F$26*VLOOKUP(J216,last!$B$1:$C$1698,2,0)</f>
        <v>2397</v>
      </c>
      <c r="K219" s="75">
        <f>'Интерактивный прайс-лист'!$F$26*VLOOKUP(K216,last!$B$1:$C$1698,2,0)</f>
        <v>2672</v>
      </c>
      <c r="L219" s="54"/>
      <c r="M219" s="54"/>
      <c r="N219" s="54"/>
      <c r="O219" s="54"/>
      <c r="P219" s="54"/>
      <c r="Q219" s="54"/>
    </row>
    <row r="220" spans="1:17" x14ac:dyDescent="0.2">
      <c r="A220" s="54"/>
      <c r="B220" s="54"/>
      <c r="C220" s="54"/>
      <c r="D220" s="55"/>
      <c r="E220" s="55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</row>
    <row r="221" spans="1:17" ht="13.5" thickBot="1" x14ac:dyDescent="0.25">
      <c r="A221" s="971" t="s">
        <v>1107</v>
      </c>
      <c r="B221" s="971"/>
      <c r="C221" s="971"/>
      <c r="D221" s="971"/>
      <c r="E221" s="74"/>
      <c r="F221" s="74"/>
      <c r="G221" s="74"/>
      <c r="H221" s="74"/>
      <c r="I221" s="74"/>
      <c r="J221" s="74"/>
      <c r="K221" s="74"/>
      <c r="L221" s="54"/>
      <c r="M221" s="54"/>
      <c r="N221" s="54"/>
      <c r="O221" s="54"/>
      <c r="P221" s="54"/>
      <c r="Q221" s="54"/>
    </row>
    <row r="222" spans="1:17" x14ac:dyDescent="0.2">
      <c r="A222" s="993" t="s">
        <v>1008</v>
      </c>
      <c r="B222" s="229" t="s">
        <v>1007</v>
      </c>
      <c r="C222" s="73" t="s">
        <v>965</v>
      </c>
      <c r="D222" s="181" t="s">
        <v>999</v>
      </c>
      <c r="E222" s="1024">
        <f>'Интерактивный прайс-лист'!$F$26*VLOOKUP($C222,last!$B$1:$C$1698,2,0)</f>
        <v>96</v>
      </c>
      <c r="F222" s="954"/>
      <c r="G222" s="954"/>
      <c r="H222" s="954"/>
      <c r="I222" s="954"/>
      <c r="J222" s="954"/>
      <c r="K222" s="874"/>
      <c r="L222" s="54"/>
      <c r="M222" s="54"/>
      <c r="N222" s="54"/>
      <c r="O222" s="54"/>
      <c r="P222" s="54"/>
      <c r="Q222" s="54"/>
    </row>
    <row r="223" spans="1:17" x14ac:dyDescent="0.2">
      <c r="A223" s="889"/>
      <c r="B223" s="86" t="s">
        <v>1007</v>
      </c>
      <c r="C223" s="70" t="s">
        <v>964</v>
      </c>
      <c r="D223" s="188" t="s">
        <v>999</v>
      </c>
      <c r="E223" s="1003">
        <f>'Интерактивный прайс-лист'!$F$26*VLOOKUP($C223,last!$B$1:$C$1698,2,0)</f>
        <v>272</v>
      </c>
      <c r="F223" s="991"/>
      <c r="G223" s="991"/>
      <c r="H223" s="991"/>
      <c r="I223" s="991"/>
      <c r="J223" s="991"/>
      <c r="K223" s="876"/>
      <c r="L223" s="54"/>
      <c r="M223" s="54"/>
      <c r="N223" s="54"/>
      <c r="O223" s="54"/>
      <c r="P223" s="54"/>
      <c r="Q223" s="54"/>
    </row>
    <row r="224" spans="1:17" x14ac:dyDescent="0.2">
      <c r="A224" s="865"/>
      <c r="B224" s="82" t="s">
        <v>1022</v>
      </c>
      <c r="C224" s="67" t="s">
        <v>952</v>
      </c>
      <c r="D224" s="185" t="s">
        <v>999</v>
      </c>
      <c r="E224" s="1003">
        <f>'Интерактивный прайс-лист'!$F$26*VLOOKUP($C224,last!$B$1:$C$1698,2,0)</f>
        <v>305</v>
      </c>
      <c r="F224" s="991"/>
      <c r="G224" s="991"/>
      <c r="H224" s="991"/>
      <c r="I224" s="991"/>
      <c r="J224" s="991"/>
      <c r="K224" s="876"/>
      <c r="L224" s="54"/>
      <c r="M224" s="54"/>
      <c r="N224" s="54"/>
      <c r="O224" s="54"/>
      <c r="P224" s="54"/>
      <c r="Q224" s="54"/>
    </row>
    <row r="225" spans="1:17" ht="13.5" thickBot="1" x14ac:dyDescent="0.25">
      <c r="A225" s="961" t="s">
        <v>1273</v>
      </c>
      <c r="B225" s="962"/>
      <c r="C225" s="179" t="s">
        <v>291</v>
      </c>
      <c r="D225" s="98" t="s">
        <v>999</v>
      </c>
      <c r="E225" s="1004">
        <f>'Интерактивный прайс-лист'!$F$26*VLOOKUP($C225,last!$B$1:$C$1698,2,0)</f>
        <v>439</v>
      </c>
      <c r="F225" s="995"/>
      <c r="G225" s="995"/>
      <c r="H225" s="995"/>
      <c r="I225" s="995"/>
      <c r="J225" s="995"/>
      <c r="K225" s="956"/>
      <c r="L225" s="54"/>
      <c r="M225" s="54"/>
      <c r="N225" s="54"/>
      <c r="O225" s="54"/>
      <c r="P225" s="54"/>
      <c r="Q225" s="54"/>
    </row>
    <row r="226" spans="1:17" x14ac:dyDescent="0.2">
      <c r="A226" s="54"/>
      <c r="B226" s="54"/>
      <c r="C226" s="54"/>
      <c r="D226" s="55"/>
      <c r="E226" s="55"/>
      <c r="F226" s="55"/>
      <c r="G226" s="55"/>
      <c r="H226" s="55"/>
      <c r="I226" s="55"/>
      <c r="J226" s="55"/>
      <c r="K226" s="55"/>
      <c r="L226" s="54"/>
      <c r="M226" s="54"/>
      <c r="N226" s="54"/>
      <c r="O226" s="54"/>
      <c r="P226" s="54"/>
      <c r="Q226" s="54"/>
    </row>
    <row r="227" spans="1:17" x14ac:dyDescent="0.2">
      <c r="A227" s="54"/>
      <c r="B227" s="54"/>
      <c r="C227" s="54"/>
      <c r="D227" s="55"/>
      <c r="E227" s="55"/>
      <c r="F227" s="55"/>
      <c r="G227" s="55"/>
      <c r="H227" s="55"/>
      <c r="I227" s="55"/>
      <c r="J227" s="55"/>
      <c r="K227" s="55"/>
      <c r="L227" s="54"/>
      <c r="M227" s="54"/>
      <c r="N227" s="54"/>
      <c r="O227" s="54"/>
      <c r="P227" s="54"/>
      <c r="Q227" s="54"/>
    </row>
    <row r="228" spans="1:17" ht="24" customHeight="1" thickBot="1" x14ac:dyDescent="0.25">
      <c r="A228" s="1232" t="s">
        <v>1272</v>
      </c>
      <c r="B228" s="1232"/>
      <c r="C228" s="1232"/>
      <c r="D228" s="1232"/>
      <c r="E228" s="606"/>
      <c r="F228" s="606"/>
      <c r="G228" s="606"/>
      <c r="H228" s="606"/>
      <c r="I228" s="240"/>
      <c r="J228" s="240"/>
      <c r="K228" s="240"/>
      <c r="L228" s="239"/>
      <c r="M228" s="239"/>
      <c r="N228" s="239"/>
      <c r="O228" s="239"/>
      <c r="P228" s="239"/>
      <c r="Q228" s="239"/>
    </row>
    <row r="229" spans="1:17" ht="13.5" thickBot="1" x14ac:dyDescent="0.25">
      <c r="A229" s="1171" t="s">
        <v>1267</v>
      </c>
      <c r="B229" s="1172"/>
      <c r="C229" s="1172"/>
      <c r="D229" s="1182"/>
      <c r="E229" s="453"/>
      <c r="F229" s="453"/>
      <c r="G229" s="453"/>
      <c r="H229" s="453" t="s">
        <v>416</v>
      </c>
      <c r="I229" s="453"/>
      <c r="J229" s="453"/>
      <c r="K229" s="453" t="s">
        <v>415</v>
      </c>
      <c r="L229" s="453"/>
      <c r="M229" s="452" t="s">
        <v>417</v>
      </c>
      <c r="N229" s="54"/>
      <c r="O229" s="54"/>
      <c r="P229" s="54"/>
      <c r="Q229" s="54"/>
    </row>
    <row r="230" spans="1:17" x14ac:dyDescent="0.2">
      <c r="A230" s="889" t="s">
        <v>1017</v>
      </c>
      <c r="B230" s="893"/>
      <c r="C230" s="893"/>
      <c r="D230" s="188" t="s">
        <v>1014</v>
      </c>
      <c r="E230" s="84"/>
      <c r="F230" s="84"/>
      <c r="G230" s="84"/>
      <c r="H230" s="84">
        <v>3.6</v>
      </c>
      <c r="I230" s="84"/>
      <c r="J230" s="84"/>
      <c r="K230" s="84">
        <v>7.1</v>
      </c>
      <c r="L230" s="84"/>
      <c r="M230" s="83">
        <v>11.2</v>
      </c>
      <c r="N230" s="54"/>
      <c r="O230" s="54"/>
      <c r="P230" s="54"/>
      <c r="Q230" s="54"/>
    </row>
    <row r="231" spans="1:17" x14ac:dyDescent="0.2">
      <c r="A231" s="865" t="s">
        <v>1016</v>
      </c>
      <c r="B231" s="867"/>
      <c r="C231" s="867"/>
      <c r="D231" s="185" t="s">
        <v>1014</v>
      </c>
      <c r="E231" s="81"/>
      <c r="F231" s="81"/>
      <c r="G231" s="81"/>
      <c r="H231" s="81">
        <v>4</v>
      </c>
      <c r="I231" s="81"/>
      <c r="J231" s="81"/>
      <c r="K231" s="81">
        <v>8</v>
      </c>
      <c r="L231" s="81"/>
      <c r="M231" s="80">
        <v>12.5</v>
      </c>
      <c r="N231" s="54"/>
      <c r="O231" s="54"/>
      <c r="P231" s="54"/>
      <c r="Q231" s="54"/>
    </row>
    <row r="232" spans="1:17" ht="13.5" thickBot="1" x14ac:dyDescent="0.25">
      <c r="A232" s="1230" t="s">
        <v>1267</v>
      </c>
      <c r="B232" s="1231"/>
      <c r="C232" s="1231"/>
      <c r="D232" s="98" t="s">
        <v>999</v>
      </c>
      <c r="E232" s="76"/>
      <c r="F232" s="76"/>
      <c r="G232" s="76"/>
      <c r="H232" s="76">
        <f>'Интерактивный прайс-лист'!$F$26*VLOOKUP(H229,last!$B$1:$C$1698,2,0)</f>
        <v>2356</v>
      </c>
      <c r="I232" s="76"/>
      <c r="J232" s="76"/>
      <c r="K232" s="76">
        <f>'Интерактивный прайс-лист'!$F$26*VLOOKUP(K229,last!$B$1:$C$1698,2,0)</f>
        <v>2642</v>
      </c>
      <c r="L232" s="76"/>
      <c r="M232" s="75">
        <f>'Интерактивный прайс-лист'!$F$26*VLOOKUP(M229,last!$B$1:$C$1698,2,0)</f>
        <v>2922</v>
      </c>
      <c r="N232" s="54"/>
      <c r="O232" s="54"/>
      <c r="P232" s="54"/>
      <c r="Q232" s="54"/>
    </row>
    <row r="233" spans="1:17" x14ac:dyDescent="0.2">
      <c r="A233" s="54"/>
      <c r="B233" s="54"/>
      <c r="C233" s="54"/>
      <c r="D233" s="55"/>
      <c r="E233" s="54"/>
      <c r="F233" s="54"/>
      <c r="G233" s="54"/>
      <c r="H233" s="54"/>
      <c r="I233" s="54"/>
      <c r="J233" s="54"/>
      <c r="K233" s="55"/>
      <c r="L233" s="55"/>
      <c r="M233" s="54"/>
      <c r="N233" s="54"/>
      <c r="O233" s="54"/>
      <c r="P233" s="54"/>
      <c r="Q233" s="54"/>
    </row>
    <row r="234" spans="1:17" ht="13.5" thickBot="1" x14ac:dyDescent="0.25">
      <c r="A234" s="971" t="s">
        <v>1107</v>
      </c>
      <c r="B234" s="971"/>
      <c r="C234" s="971"/>
      <c r="D234" s="971"/>
      <c r="E234" s="74"/>
      <c r="F234" s="74"/>
      <c r="G234" s="74"/>
      <c r="H234" s="74"/>
      <c r="I234" s="74"/>
      <c r="J234" s="74"/>
      <c r="K234" s="74"/>
      <c r="L234" s="74"/>
      <c r="M234" s="74"/>
      <c r="N234" s="54"/>
      <c r="O234" s="54"/>
      <c r="P234" s="54"/>
      <c r="Q234" s="54"/>
    </row>
    <row r="235" spans="1:17" x14ac:dyDescent="0.2">
      <c r="A235" s="993" t="s">
        <v>1008</v>
      </c>
      <c r="B235" s="229" t="s">
        <v>1007</v>
      </c>
      <c r="C235" s="73" t="s">
        <v>965</v>
      </c>
      <c r="D235" s="181" t="s">
        <v>999</v>
      </c>
      <c r="E235" s="280"/>
      <c r="F235" s="255"/>
      <c r="G235" s="255"/>
      <c r="H235" s="988">
        <f>'Интерактивный прайс-лист'!$F$26*VLOOKUP($C235,last!$B$1:$C$1698,2,0)</f>
        <v>96</v>
      </c>
      <c r="I235" s="989"/>
      <c r="J235" s="989"/>
      <c r="K235" s="989"/>
      <c r="L235" s="989"/>
      <c r="M235" s="990"/>
      <c r="N235" s="54"/>
      <c r="O235" s="54"/>
      <c r="P235" s="54"/>
      <c r="Q235" s="54"/>
    </row>
    <row r="236" spans="1:17" x14ac:dyDescent="0.2">
      <c r="A236" s="889"/>
      <c r="B236" s="86" t="s">
        <v>1007</v>
      </c>
      <c r="C236" s="70" t="s">
        <v>964</v>
      </c>
      <c r="D236" s="188" t="s">
        <v>999</v>
      </c>
      <c r="E236" s="610"/>
      <c r="F236" s="254"/>
      <c r="G236" s="254"/>
      <c r="H236" s="979">
        <f>'Интерактивный прайс-лист'!$F$26*VLOOKUP($C236,last!$B$1:$C$1698,2,0)</f>
        <v>272</v>
      </c>
      <c r="I236" s="980"/>
      <c r="J236" s="980"/>
      <c r="K236" s="980"/>
      <c r="L236" s="980"/>
      <c r="M236" s="981"/>
      <c r="N236" s="54"/>
      <c r="O236" s="54"/>
      <c r="P236" s="54"/>
      <c r="Q236" s="54"/>
    </row>
    <row r="237" spans="1:17" ht="13.5" thickBot="1" x14ac:dyDescent="0.25">
      <c r="A237" s="961"/>
      <c r="B237" s="603" t="s">
        <v>1022</v>
      </c>
      <c r="C237" s="179" t="s">
        <v>39</v>
      </c>
      <c r="D237" s="98" t="s">
        <v>999</v>
      </c>
      <c r="E237" s="609"/>
      <c r="F237" s="306"/>
      <c r="G237" s="306"/>
      <c r="H237" s="1015">
        <f>'Интерактивный прайс-лист'!$F$26*VLOOKUP($C237,last!$B$1:$C$1698,2,0)</f>
        <v>377</v>
      </c>
      <c r="I237" s="1016"/>
      <c r="J237" s="1016"/>
      <c r="K237" s="1016"/>
      <c r="L237" s="1016"/>
      <c r="M237" s="1017"/>
      <c r="N237" s="54"/>
      <c r="O237" s="54"/>
      <c r="P237" s="54"/>
      <c r="Q237" s="54"/>
    </row>
    <row r="238" spans="1:17" x14ac:dyDescent="0.2">
      <c r="A238" s="54"/>
      <c r="B238" s="54"/>
      <c r="C238" s="54"/>
      <c r="D238" s="55"/>
      <c r="E238" s="55"/>
      <c r="F238" s="55"/>
      <c r="G238" s="55"/>
      <c r="H238" s="55"/>
      <c r="I238" s="55"/>
      <c r="J238" s="55"/>
      <c r="K238" s="55"/>
      <c r="L238" s="54"/>
      <c r="M238" s="54"/>
      <c r="N238" s="54"/>
      <c r="O238" s="54"/>
      <c r="P238" s="54"/>
      <c r="Q238" s="54"/>
    </row>
    <row r="239" spans="1:17" x14ac:dyDescent="0.2">
      <c r="A239" s="54"/>
      <c r="B239" s="54"/>
      <c r="C239" s="54"/>
      <c r="D239" s="55"/>
      <c r="E239" s="55"/>
      <c r="F239" s="55"/>
      <c r="G239" s="55"/>
      <c r="H239" s="55"/>
      <c r="I239" s="55"/>
      <c r="J239" s="55"/>
      <c r="K239" s="55"/>
      <c r="L239" s="54"/>
      <c r="M239" s="54"/>
      <c r="N239" s="54"/>
      <c r="O239" s="54"/>
      <c r="P239" s="54"/>
      <c r="Q239" s="54"/>
    </row>
    <row r="240" spans="1:17" ht="24" customHeight="1" thickBot="1" x14ac:dyDescent="0.25">
      <c r="A240" s="1232" t="s">
        <v>1268</v>
      </c>
      <c r="B240" s="1232"/>
      <c r="C240" s="1232"/>
      <c r="D240" s="1232"/>
      <c r="E240" s="326"/>
      <c r="F240" s="326"/>
      <c r="G240" s="326"/>
      <c r="H240" s="326"/>
      <c r="I240" s="326"/>
      <c r="J240" s="326"/>
      <c r="K240" s="326"/>
      <c r="L240" s="326"/>
      <c r="M240" s="326"/>
      <c r="N240" s="326"/>
      <c r="O240" s="241"/>
      <c r="P240" s="326"/>
      <c r="Q240" s="239"/>
    </row>
    <row r="241" spans="1:17" ht="13.5" thickBot="1" x14ac:dyDescent="0.25">
      <c r="A241" s="1171" t="s">
        <v>1267</v>
      </c>
      <c r="B241" s="1172"/>
      <c r="C241" s="1172"/>
      <c r="D241" s="1182"/>
      <c r="E241" s="453"/>
      <c r="F241" s="453"/>
      <c r="G241" s="453"/>
      <c r="H241" s="453"/>
      <c r="I241" s="453"/>
      <c r="J241" s="453"/>
      <c r="K241" s="453"/>
      <c r="L241" s="453" t="s">
        <v>373</v>
      </c>
      <c r="M241" s="452" t="s">
        <v>374</v>
      </c>
      <c r="N241" s="2"/>
      <c r="O241" s="2"/>
      <c r="P241" s="54"/>
      <c r="Q241" s="54"/>
    </row>
    <row r="242" spans="1:17" x14ac:dyDescent="0.2">
      <c r="A242" s="889" t="s">
        <v>1017</v>
      </c>
      <c r="B242" s="893"/>
      <c r="C242" s="893"/>
      <c r="D242" s="188" t="s">
        <v>1014</v>
      </c>
      <c r="E242" s="84"/>
      <c r="F242" s="84"/>
      <c r="G242" s="84"/>
      <c r="H242" s="84"/>
      <c r="I242" s="84"/>
      <c r="J242" s="84"/>
      <c r="K242" s="84"/>
      <c r="L242" s="84">
        <v>8</v>
      </c>
      <c r="M242" s="83">
        <v>11.2</v>
      </c>
      <c r="N242" s="2"/>
      <c r="O242" s="2"/>
      <c r="P242" s="54"/>
      <c r="Q242" s="54"/>
    </row>
    <row r="243" spans="1:17" x14ac:dyDescent="0.2">
      <c r="A243" s="865" t="s">
        <v>1016</v>
      </c>
      <c r="B243" s="867"/>
      <c r="C243" s="867"/>
      <c r="D243" s="185" t="s">
        <v>1014</v>
      </c>
      <c r="E243" s="81"/>
      <c r="F243" s="81"/>
      <c r="G243" s="81"/>
      <c r="H243" s="81"/>
      <c r="I243" s="81"/>
      <c r="J243" s="81"/>
      <c r="K243" s="81"/>
      <c r="L243" s="81">
        <v>9</v>
      </c>
      <c r="M243" s="80">
        <v>12.5</v>
      </c>
      <c r="N243" s="2"/>
      <c r="O243" s="2"/>
      <c r="P243" s="54"/>
      <c r="Q243" s="54"/>
    </row>
    <row r="244" spans="1:17" ht="13.5" thickBot="1" x14ac:dyDescent="0.25">
      <c r="A244" s="961" t="s">
        <v>1012</v>
      </c>
      <c r="B244" s="962"/>
      <c r="C244" s="962"/>
      <c r="D244" s="98" t="s">
        <v>999</v>
      </c>
      <c r="E244" s="76"/>
      <c r="F244" s="76"/>
      <c r="G244" s="76"/>
      <c r="H244" s="76"/>
      <c r="I244" s="76"/>
      <c r="J244" s="76"/>
      <c r="K244" s="76"/>
      <c r="L244" s="76">
        <f>'Интерактивный прайс-лист'!$F$26*VLOOKUP(L241,last!$B$1:$C$1698,2,0)</f>
        <v>4576</v>
      </c>
      <c r="M244" s="75">
        <f>'Интерактивный прайс-лист'!$F$26*VLOOKUP(M241,last!$B$1:$C$1698,2,0)</f>
        <v>4928</v>
      </c>
      <c r="N244" s="2"/>
      <c r="O244" s="2"/>
      <c r="P244" s="54"/>
      <c r="Q244" s="54"/>
    </row>
    <row r="245" spans="1:17" x14ac:dyDescent="0.2">
      <c r="A245" s="54"/>
      <c r="B245" s="54"/>
      <c r="C245" s="54"/>
      <c r="D245" s="55"/>
      <c r="E245" s="55"/>
      <c r="F245" s="55"/>
      <c r="G245" s="55"/>
      <c r="H245" s="54"/>
      <c r="I245" s="2"/>
      <c r="J245" s="2"/>
      <c r="K245" s="2"/>
      <c r="L245" s="55"/>
      <c r="M245" s="55"/>
      <c r="N245" s="2"/>
      <c r="O245" s="2"/>
      <c r="P245" s="54"/>
      <c r="Q245" s="54"/>
    </row>
    <row r="246" spans="1:17" ht="13.5" thickBot="1" x14ac:dyDescent="0.25">
      <c r="A246" s="971" t="s">
        <v>1107</v>
      </c>
      <c r="B246" s="971"/>
      <c r="C246" s="971"/>
      <c r="D246" s="971"/>
      <c r="E246" s="74"/>
      <c r="F246" s="74"/>
      <c r="G246" s="74"/>
      <c r="H246" s="74"/>
      <c r="I246" s="74"/>
      <c r="J246" s="74"/>
      <c r="K246" s="74"/>
      <c r="L246" s="608"/>
      <c r="M246" s="608"/>
      <c r="N246" s="2"/>
      <c r="O246" s="2"/>
      <c r="P246" s="54"/>
      <c r="Q246" s="54"/>
    </row>
    <row r="247" spans="1:17" x14ac:dyDescent="0.2">
      <c r="A247" s="993" t="s">
        <v>1008</v>
      </c>
      <c r="B247" s="229" t="s">
        <v>1007</v>
      </c>
      <c r="C247" s="73" t="s">
        <v>965</v>
      </c>
      <c r="D247" s="181" t="s">
        <v>999</v>
      </c>
      <c r="E247" s="549"/>
      <c r="F247" s="225"/>
      <c r="G247" s="225"/>
      <c r="H247" s="225"/>
      <c r="I247" s="225"/>
      <c r="J247" s="225"/>
      <c r="K247" s="225"/>
      <c r="L247" s="873">
        <f>'Интерактивный прайс-лист'!$F$26*VLOOKUP($C247,last!$B$1:$C$1698,2,0)</f>
        <v>96</v>
      </c>
      <c r="M247" s="874"/>
      <c r="N247" s="2"/>
      <c r="O247" s="2"/>
      <c r="P247" s="54"/>
      <c r="Q247" s="54"/>
    </row>
    <row r="248" spans="1:17" x14ac:dyDescent="0.2">
      <c r="A248" s="889"/>
      <c r="B248" s="86" t="s">
        <v>1007</v>
      </c>
      <c r="C248" s="70" t="s">
        <v>964</v>
      </c>
      <c r="D248" s="188" t="s">
        <v>999</v>
      </c>
      <c r="E248" s="560"/>
      <c r="F248" s="197"/>
      <c r="G248" s="197"/>
      <c r="H248" s="197"/>
      <c r="I248" s="197"/>
      <c r="J248" s="197"/>
      <c r="K248" s="197"/>
      <c r="L248" s="875">
        <f>'Интерактивный прайс-лист'!$F$26*VLOOKUP($C248,last!$B$1:$C$1698,2,0)</f>
        <v>272</v>
      </c>
      <c r="M248" s="876"/>
      <c r="N248" s="2"/>
      <c r="O248" s="2"/>
      <c r="P248" s="54"/>
      <c r="Q248" s="54"/>
    </row>
    <row r="249" spans="1:17" ht="13.5" thickBot="1" x14ac:dyDescent="0.25">
      <c r="A249" s="961"/>
      <c r="B249" s="603" t="s">
        <v>1022</v>
      </c>
      <c r="C249" s="179" t="s">
        <v>40</v>
      </c>
      <c r="D249" s="98" t="s">
        <v>999</v>
      </c>
      <c r="E249" s="607"/>
      <c r="F249" s="191"/>
      <c r="G249" s="191"/>
      <c r="H249" s="191"/>
      <c r="I249" s="191"/>
      <c r="J249" s="191"/>
      <c r="K249" s="191"/>
      <c r="L249" s="955">
        <f>'Интерактивный прайс-лист'!$F$26*VLOOKUP($C249,last!$B$1:$C$1698,2,0)</f>
        <v>446</v>
      </c>
      <c r="M249" s="956"/>
      <c r="N249" s="2"/>
      <c r="O249" s="2"/>
      <c r="P249" s="54"/>
      <c r="Q249" s="54"/>
    </row>
    <row r="250" spans="1:17" x14ac:dyDescent="0.2">
      <c r="A250" s="54"/>
      <c r="B250" s="54"/>
      <c r="C250" s="54"/>
      <c r="D250" s="55"/>
      <c r="E250" s="55"/>
      <c r="F250" s="55"/>
      <c r="G250" s="55"/>
      <c r="H250" s="55"/>
      <c r="I250" s="2"/>
      <c r="J250" s="2"/>
      <c r="K250" s="2"/>
      <c r="L250" s="2"/>
      <c r="M250" s="54"/>
      <c r="N250" s="2"/>
      <c r="O250" s="2"/>
      <c r="P250" s="54"/>
      <c r="Q250" s="54"/>
    </row>
    <row r="251" spans="1:17" x14ac:dyDescent="0.2">
      <c r="A251" s="54"/>
      <c r="B251" s="54"/>
      <c r="C251" s="54"/>
      <c r="D251" s="55"/>
      <c r="E251" s="55"/>
      <c r="F251" s="55"/>
      <c r="G251" s="55"/>
      <c r="H251" s="55"/>
      <c r="I251" s="55"/>
      <c r="J251" s="55"/>
      <c r="K251" s="55"/>
      <c r="L251" s="54"/>
      <c r="M251" s="54"/>
      <c r="N251" s="54"/>
      <c r="O251" s="2"/>
      <c r="P251" s="54"/>
      <c r="Q251" s="54"/>
    </row>
    <row r="252" spans="1:17" ht="24" customHeight="1" thickBot="1" x14ac:dyDescent="0.25">
      <c r="A252" s="982" t="s">
        <v>1271</v>
      </c>
      <c r="B252" s="982"/>
      <c r="C252" s="982"/>
      <c r="D252" s="982"/>
      <c r="E252" s="240"/>
      <c r="F252" s="240"/>
      <c r="G252" s="240"/>
      <c r="H252" s="240"/>
      <c r="I252" s="240"/>
      <c r="J252" s="240"/>
      <c r="K252" s="240"/>
      <c r="L252" s="239"/>
      <c r="M252" s="239"/>
      <c r="N252" s="239"/>
      <c r="O252" s="239"/>
      <c r="P252" s="239"/>
      <c r="Q252" s="239"/>
    </row>
    <row r="253" spans="1:17" ht="13.5" thickBot="1" x14ac:dyDescent="0.25">
      <c r="A253" s="1171" t="s">
        <v>1267</v>
      </c>
      <c r="B253" s="1172"/>
      <c r="C253" s="1172"/>
      <c r="D253" s="1182"/>
      <c r="E253" s="502"/>
      <c r="F253" s="502" t="s">
        <v>390</v>
      </c>
      <c r="G253" s="453" t="s">
        <v>389</v>
      </c>
      <c r="H253" s="453" t="s">
        <v>388</v>
      </c>
      <c r="I253" s="453" t="s">
        <v>387</v>
      </c>
      <c r="J253" s="453" t="s">
        <v>386</v>
      </c>
      <c r="K253" s="452" t="s">
        <v>385</v>
      </c>
      <c r="L253" s="54"/>
      <c r="M253" s="54"/>
      <c r="N253" s="54"/>
      <c r="O253" s="54"/>
      <c r="P253" s="54"/>
      <c r="Q253" s="54"/>
    </row>
    <row r="254" spans="1:17" x14ac:dyDescent="0.2">
      <c r="A254" s="889" t="s">
        <v>1017</v>
      </c>
      <c r="B254" s="893"/>
      <c r="C254" s="893"/>
      <c r="D254" s="188" t="s">
        <v>1014</v>
      </c>
      <c r="E254" s="147"/>
      <c r="F254" s="147">
        <v>2.2000000000000002</v>
      </c>
      <c r="G254" s="84">
        <v>2.8</v>
      </c>
      <c r="H254" s="84">
        <v>3.6</v>
      </c>
      <c r="I254" s="84">
        <v>4.5</v>
      </c>
      <c r="J254" s="84">
        <v>5.6</v>
      </c>
      <c r="K254" s="83">
        <v>7.1</v>
      </c>
      <c r="L254" s="54"/>
      <c r="M254" s="54"/>
      <c r="N254" s="54"/>
      <c r="O254" s="54"/>
      <c r="P254" s="54"/>
      <c r="Q254" s="54"/>
    </row>
    <row r="255" spans="1:17" x14ac:dyDescent="0.2">
      <c r="A255" s="865" t="s">
        <v>1016</v>
      </c>
      <c r="B255" s="867"/>
      <c r="C255" s="867"/>
      <c r="D255" s="185" t="s">
        <v>1014</v>
      </c>
      <c r="E255" s="145"/>
      <c r="F255" s="145">
        <v>2.5</v>
      </c>
      <c r="G255" s="81">
        <v>3.2</v>
      </c>
      <c r="H255" s="81">
        <v>4</v>
      </c>
      <c r="I255" s="81">
        <v>5</v>
      </c>
      <c r="J255" s="81">
        <v>6.3</v>
      </c>
      <c r="K255" s="80">
        <v>8</v>
      </c>
      <c r="L255" s="54"/>
      <c r="M255" s="54"/>
      <c r="N255" s="54"/>
      <c r="O255" s="54"/>
      <c r="P255" s="54"/>
      <c r="Q255" s="54"/>
    </row>
    <row r="256" spans="1:17" ht="13.5" thickBot="1" x14ac:dyDescent="0.25">
      <c r="A256" s="1230" t="s">
        <v>1267</v>
      </c>
      <c r="B256" s="1231"/>
      <c r="C256" s="1231"/>
      <c r="D256" s="98" t="s">
        <v>999</v>
      </c>
      <c r="E256" s="114"/>
      <c r="F256" s="114">
        <f>'Интерактивный прайс-лист'!$F$26*VLOOKUP(F253,last!$B$1:$C$1698,2,0)</f>
        <v>1730</v>
      </c>
      <c r="G256" s="76">
        <f>'Интерактивный прайс-лист'!$F$26*VLOOKUP(G253,last!$B$1:$C$1698,2,0)</f>
        <v>1760</v>
      </c>
      <c r="H256" s="76">
        <f>'Интерактивный прайс-лист'!$F$26*VLOOKUP(H253,last!$B$1:$C$1698,2,0)</f>
        <v>1845</v>
      </c>
      <c r="I256" s="76">
        <f>'Интерактивный прайс-лист'!$F$26*VLOOKUP(I253,last!$B$1:$C$1698,2,0)</f>
        <v>1885</v>
      </c>
      <c r="J256" s="76">
        <f>'Интерактивный прайс-лист'!$F$26*VLOOKUP(J253,last!$B$1:$C$1698,2,0)</f>
        <v>2040</v>
      </c>
      <c r="K256" s="75">
        <f>'Интерактивный прайс-лист'!$F$26*VLOOKUP(K253,last!$B$1:$C$1698,2,0)</f>
        <v>2085</v>
      </c>
      <c r="L256" s="54"/>
      <c r="M256" s="54"/>
      <c r="N256" s="54"/>
      <c r="O256" s="54"/>
      <c r="P256" s="54"/>
      <c r="Q256" s="54"/>
    </row>
    <row r="257" spans="1:17" x14ac:dyDescent="0.2">
      <c r="A257" s="54"/>
      <c r="B257" s="54"/>
      <c r="C257" s="54"/>
      <c r="D257" s="55"/>
      <c r="E257" s="55"/>
      <c r="F257" s="55"/>
      <c r="G257" s="55"/>
      <c r="H257" s="55"/>
      <c r="I257" s="55"/>
      <c r="J257" s="55"/>
      <c r="K257" s="55"/>
      <c r="L257" s="54"/>
      <c r="M257" s="54"/>
      <c r="N257" s="54"/>
      <c r="O257" s="54"/>
      <c r="P257" s="54"/>
      <c r="Q257" s="54"/>
    </row>
    <row r="258" spans="1:17" ht="13.5" thickBot="1" x14ac:dyDescent="0.25">
      <c r="A258" s="971" t="s">
        <v>1107</v>
      </c>
      <c r="B258" s="1236"/>
      <c r="C258" s="1236"/>
      <c r="D258" s="1236"/>
      <c r="E258" s="74"/>
      <c r="F258" s="182"/>
      <c r="G258" s="182"/>
      <c r="H258" s="182"/>
      <c r="I258" s="182"/>
      <c r="J258" s="182"/>
      <c r="K258" s="182"/>
      <c r="L258" s="54"/>
      <c r="M258" s="54"/>
      <c r="N258" s="54"/>
      <c r="O258" s="54"/>
      <c r="P258" s="54"/>
      <c r="Q258" s="54"/>
    </row>
    <row r="259" spans="1:17" x14ac:dyDescent="0.2">
      <c r="A259" s="993" t="s">
        <v>1008</v>
      </c>
      <c r="B259" s="229" t="s">
        <v>1007</v>
      </c>
      <c r="C259" s="73" t="s">
        <v>965</v>
      </c>
      <c r="D259" s="181" t="s">
        <v>999</v>
      </c>
      <c r="E259" s="605"/>
      <c r="F259" s="873">
        <f>'Интерактивный прайс-лист'!$F$26*VLOOKUP($C259,last!$B$1:$C$1698,2,0)</f>
        <v>96</v>
      </c>
      <c r="G259" s="954"/>
      <c r="H259" s="954"/>
      <c r="I259" s="954"/>
      <c r="J259" s="954"/>
      <c r="K259" s="874"/>
      <c r="L259" s="54"/>
      <c r="M259" s="54"/>
      <c r="N259" s="54"/>
      <c r="O259" s="54"/>
      <c r="P259" s="54"/>
      <c r="Q259" s="54"/>
    </row>
    <row r="260" spans="1:17" x14ac:dyDescent="0.2">
      <c r="A260" s="889"/>
      <c r="B260" s="86" t="s">
        <v>1007</v>
      </c>
      <c r="C260" s="70" t="s">
        <v>964</v>
      </c>
      <c r="D260" s="188" t="s">
        <v>999</v>
      </c>
      <c r="E260" s="604"/>
      <c r="F260" s="875">
        <f>'Интерактивный прайс-лист'!$F$26*VLOOKUP($C260,last!$B$1:$C$1698,2,0)</f>
        <v>272</v>
      </c>
      <c r="G260" s="991"/>
      <c r="H260" s="991"/>
      <c r="I260" s="991"/>
      <c r="J260" s="991"/>
      <c r="K260" s="876"/>
      <c r="L260" s="54"/>
      <c r="M260" s="54"/>
      <c r="N260" s="54"/>
      <c r="O260" s="54"/>
      <c r="P260" s="54"/>
      <c r="Q260" s="54"/>
    </row>
    <row r="261" spans="1:17" ht="13.5" thickBot="1" x14ac:dyDescent="0.25">
      <c r="A261" s="961"/>
      <c r="B261" s="603" t="s">
        <v>1022</v>
      </c>
      <c r="C261" s="179" t="s">
        <v>956</v>
      </c>
      <c r="D261" s="98" t="s">
        <v>999</v>
      </c>
      <c r="E261" s="602"/>
      <c r="F261" s="955">
        <f>'Интерактивный прайс-лист'!$F$26*VLOOKUP($C261,last!$B$1:$C$1698,2,0)</f>
        <v>260</v>
      </c>
      <c r="G261" s="995"/>
      <c r="H261" s="995"/>
      <c r="I261" s="995"/>
      <c r="J261" s="995"/>
      <c r="K261" s="956"/>
      <c r="L261" s="54"/>
      <c r="M261" s="54"/>
      <c r="N261" s="54"/>
      <c r="O261" s="54"/>
      <c r="P261" s="54"/>
      <c r="Q261" s="54"/>
    </row>
    <row r="262" spans="1:17" x14ac:dyDescent="0.2">
      <c r="A262" s="54"/>
      <c r="B262" s="54"/>
      <c r="C262" s="54"/>
      <c r="D262" s="55"/>
      <c r="E262" s="55"/>
      <c r="F262" s="55"/>
      <c r="G262" s="55"/>
      <c r="H262" s="55"/>
      <c r="I262" s="55"/>
      <c r="J262" s="55"/>
      <c r="K262" s="55"/>
      <c r="L262" s="54"/>
      <c r="M262" s="54"/>
      <c r="N262" s="54"/>
      <c r="O262" s="54"/>
      <c r="P262" s="54"/>
      <c r="Q262" s="54"/>
    </row>
    <row r="263" spans="1:17" x14ac:dyDescent="0.2">
      <c r="A263" s="54"/>
      <c r="B263" s="54"/>
      <c r="C263" s="54"/>
      <c r="D263" s="55"/>
      <c r="E263" s="55"/>
      <c r="F263" s="55"/>
      <c r="G263" s="55"/>
      <c r="H263" s="55"/>
      <c r="I263" s="55"/>
      <c r="J263" s="55"/>
      <c r="K263" s="55"/>
      <c r="L263" s="54"/>
      <c r="M263" s="54"/>
      <c r="N263" s="54"/>
      <c r="O263" s="54"/>
      <c r="P263" s="54"/>
      <c r="Q263" s="54"/>
    </row>
    <row r="264" spans="1:17" ht="24" customHeight="1" thickBot="1" x14ac:dyDescent="0.25">
      <c r="A264" s="1232" t="s">
        <v>1270</v>
      </c>
      <c r="B264" s="1232"/>
      <c r="C264" s="1232"/>
      <c r="D264" s="1232"/>
      <c r="E264" s="606"/>
      <c r="F264" s="606"/>
      <c r="G264" s="606"/>
      <c r="H264" s="606"/>
      <c r="I264" s="606"/>
      <c r="J264" s="606"/>
      <c r="K264" s="606"/>
      <c r="L264" s="239"/>
      <c r="M264" s="239"/>
      <c r="N264" s="239"/>
      <c r="O264" s="239"/>
      <c r="P264" s="239"/>
      <c r="Q264" s="239"/>
    </row>
    <row r="265" spans="1:17" ht="13.5" thickBot="1" x14ac:dyDescent="0.25">
      <c r="A265" s="1171" t="s">
        <v>1267</v>
      </c>
      <c r="B265" s="1172"/>
      <c r="C265" s="1172"/>
      <c r="D265" s="1182"/>
      <c r="E265" s="453"/>
      <c r="F265" s="502" t="s">
        <v>410</v>
      </c>
      <c r="G265" s="453" t="s">
        <v>409</v>
      </c>
      <c r="H265" s="453" t="s">
        <v>408</v>
      </c>
      <c r="I265" s="453" t="s">
        <v>407</v>
      </c>
      <c r="J265" s="453" t="s">
        <v>406</v>
      </c>
      <c r="K265" s="452" t="s">
        <v>405</v>
      </c>
      <c r="L265" s="54"/>
      <c r="M265" s="54"/>
      <c r="N265" s="54"/>
      <c r="O265" s="54"/>
      <c r="P265" s="54"/>
      <c r="Q265" s="54"/>
    </row>
    <row r="266" spans="1:17" x14ac:dyDescent="0.2">
      <c r="A266" s="889" t="s">
        <v>1017</v>
      </c>
      <c r="B266" s="893"/>
      <c r="C266" s="893"/>
      <c r="D266" s="188" t="s">
        <v>1014</v>
      </c>
      <c r="E266" s="84"/>
      <c r="F266" s="147">
        <v>2.2000000000000002</v>
      </c>
      <c r="G266" s="84">
        <v>2.8</v>
      </c>
      <c r="H266" s="84">
        <v>3.6</v>
      </c>
      <c r="I266" s="84">
        <v>4.5</v>
      </c>
      <c r="J266" s="84">
        <v>5.6</v>
      </c>
      <c r="K266" s="83">
        <v>7.1</v>
      </c>
      <c r="L266" s="54"/>
      <c r="M266" s="54"/>
      <c r="N266" s="54"/>
      <c r="O266" s="54"/>
      <c r="P266" s="54"/>
      <c r="Q266" s="54"/>
    </row>
    <row r="267" spans="1:17" x14ac:dyDescent="0.2">
      <c r="A267" s="865" t="s">
        <v>1016</v>
      </c>
      <c r="B267" s="867"/>
      <c r="C267" s="867"/>
      <c r="D267" s="185" t="s">
        <v>1014</v>
      </c>
      <c r="E267" s="81"/>
      <c r="F267" s="145">
        <v>2.5</v>
      </c>
      <c r="G267" s="81">
        <v>3.2</v>
      </c>
      <c r="H267" s="81">
        <v>4</v>
      </c>
      <c r="I267" s="81">
        <v>5</v>
      </c>
      <c r="J267" s="81">
        <v>6.3</v>
      </c>
      <c r="K267" s="80">
        <v>8</v>
      </c>
      <c r="L267" s="54"/>
      <c r="M267" s="54"/>
      <c r="N267" s="54"/>
      <c r="O267" s="54"/>
      <c r="P267" s="54"/>
      <c r="Q267" s="54"/>
    </row>
    <row r="268" spans="1:17" ht="13.5" thickBot="1" x14ac:dyDescent="0.25">
      <c r="A268" s="1230" t="s">
        <v>1269</v>
      </c>
      <c r="B268" s="1231"/>
      <c r="C268" s="1231"/>
      <c r="D268" s="98" t="s">
        <v>999</v>
      </c>
      <c r="E268" s="76"/>
      <c r="F268" s="114">
        <f>'Интерактивный прайс-лист'!$F$26*VLOOKUP(F265,last!$B$1:$C$1698,2,0)</f>
        <v>2289</v>
      </c>
      <c r="G268" s="76">
        <f>'Интерактивный прайс-лист'!$F$26*VLOOKUP(G265,last!$B$1:$C$1698,2,0)</f>
        <v>2415</v>
      </c>
      <c r="H268" s="76">
        <f>'Интерактивный прайс-лист'!$F$26*VLOOKUP(H265,last!$B$1:$C$1698,2,0)</f>
        <v>2462</v>
      </c>
      <c r="I268" s="76">
        <f>'Интерактивный прайс-лист'!$F$26*VLOOKUP(I265,last!$B$1:$C$1698,2,0)</f>
        <v>2520</v>
      </c>
      <c r="J268" s="76">
        <f>'Интерактивный прайс-лист'!$F$26*VLOOKUP(J265,last!$B$1:$C$1698,2,0)</f>
        <v>2604</v>
      </c>
      <c r="K268" s="75">
        <f>'Интерактивный прайс-лист'!$F$26*VLOOKUP(K265,last!$B$1:$C$1698,2,0)</f>
        <v>2830</v>
      </c>
      <c r="L268" s="54"/>
      <c r="M268" s="54"/>
      <c r="N268" s="54"/>
      <c r="O268" s="54"/>
      <c r="P268" s="54"/>
      <c r="Q268" s="54"/>
    </row>
    <row r="269" spans="1:17" x14ac:dyDescent="0.2">
      <c r="A269" s="54"/>
      <c r="B269" s="54"/>
      <c r="C269" s="54"/>
      <c r="D269" s="55"/>
      <c r="E269" s="55"/>
      <c r="F269" s="55"/>
      <c r="G269" s="55"/>
      <c r="H269" s="55"/>
      <c r="I269" s="55"/>
      <c r="J269" s="55"/>
      <c r="K269" s="55"/>
      <c r="L269" s="54"/>
      <c r="M269" s="54"/>
      <c r="N269" s="54"/>
      <c r="O269" s="54"/>
      <c r="P269" s="54"/>
      <c r="Q269" s="54"/>
    </row>
    <row r="270" spans="1:17" ht="13.5" thickBot="1" x14ac:dyDescent="0.25">
      <c r="A270" s="971" t="s">
        <v>1107</v>
      </c>
      <c r="B270" s="1236"/>
      <c r="C270" s="1236"/>
      <c r="D270" s="1236"/>
      <c r="E270" s="74"/>
      <c r="F270" s="182"/>
      <c r="G270" s="182"/>
      <c r="H270" s="182"/>
      <c r="I270" s="182"/>
      <c r="J270" s="182"/>
      <c r="K270" s="182"/>
      <c r="L270" s="54"/>
      <c r="M270" s="54"/>
      <c r="N270" s="54"/>
      <c r="O270" s="54"/>
      <c r="P270" s="54"/>
      <c r="Q270" s="54"/>
    </row>
    <row r="271" spans="1:17" x14ac:dyDescent="0.2">
      <c r="A271" s="993" t="s">
        <v>1008</v>
      </c>
      <c r="B271" s="229" t="s">
        <v>1007</v>
      </c>
      <c r="C271" s="73" t="s">
        <v>965</v>
      </c>
      <c r="D271" s="181" t="s">
        <v>999</v>
      </c>
      <c r="E271" s="605"/>
      <c r="F271" s="873">
        <f>'Интерактивный прайс-лист'!$F$26*VLOOKUP($C271,last!$B$1:$C$1698,2,0)</f>
        <v>96</v>
      </c>
      <c r="G271" s="954"/>
      <c r="H271" s="954"/>
      <c r="I271" s="954"/>
      <c r="J271" s="954"/>
      <c r="K271" s="874"/>
      <c r="L271" s="54"/>
      <c r="M271" s="54"/>
      <c r="N271" s="54"/>
      <c r="O271" s="54"/>
      <c r="P271" s="54"/>
      <c r="Q271" s="54"/>
    </row>
    <row r="272" spans="1:17" x14ac:dyDescent="0.2">
      <c r="A272" s="865"/>
      <c r="B272" s="82" t="s">
        <v>1007</v>
      </c>
      <c r="C272" s="67" t="s">
        <v>964</v>
      </c>
      <c r="D272" s="185" t="s">
        <v>999</v>
      </c>
      <c r="E272" s="604"/>
      <c r="F272" s="875">
        <f>'Интерактивный прайс-лист'!$F$26*VLOOKUP($C272,last!$B$1:$C$1698,2,0)</f>
        <v>272</v>
      </c>
      <c r="G272" s="991"/>
      <c r="H272" s="991"/>
      <c r="I272" s="991"/>
      <c r="J272" s="991"/>
      <c r="K272" s="876"/>
      <c r="L272" s="54"/>
      <c r="M272" s="54"/>
      <c r="N272" s="54"/>
      <c r="O272" s="54"/>
      <c r="P272" s="54"/>
      <c r="Q272" s="54"/>
    </row>
    <row r="273" spans="1:17" ht="13.5" thickBot="1" x14ac:dyDescent="0.25">
      <c r="A273" s="961"/>
      <c r="B273" s="603" t="s">
        <v>1022</v>
      </c>
      <c r="C273" s="179" t="s">
        <v>956</v>
      </c>
      <c r="D273" s="98" t="s">
        <v>999</v>
      </c>
      <c r="E273" s="602"/>
      <c r="F273" s="955">
        <f>'Интерактивный прайс-лист'!$F$26*VLOOKUP($C273,last!$B$1:$C$1698,2,0)</f>
        <v>260</v>
      </c>
      <c r="G273" s="995"/>
      <c r="H273" s="995"/>
      <c r="I273" s="995"/>
      <c r="J273" s="995"/>
      <c r="K273" s="956"/>
      <c r="L273" s="54"/>
      <c r="M273" s="54"/>
      <c r="N273" s="54"/>
      <c r="O273" s="54"/>
      <c r="P273" s="54"/>
      <c r="Q273" s="54"/>
    </row>
    <row r="274" spans="1:17" x14ac:dyDescent="0.2">
      <c r="A274" s="54"/>
      <c r="B274" s="54"/>
      <c r="C274" s="54"/>
      <c r="D274" s="55"/>
      <c r="E274" s="55"/>
      <c r="F274" s="55"/>
      <c r="G274" s="55"/>
      <c r="H274" s="55"/>
      <c r="I274" s="55"/>
      <c r="J274" s="55"/>
      <c r="K274" s="55"/>
      <c r="L274" s="54"/>
      <c r="M274" s="54"/>
      <c r="N274" s="54"/>
      <c r="O274" s="54"/>
      <c r="P274" s="54"/>
      <c r="Q274" s="54"/>
    </row>
    <row r="275" spans="1:17" x14ac:dyDescent="0.2">
      <c r="A275" s="54"/>
      <c r="B275" s="54"/>
      <c r="C275" s="54"/>
      <c r="D275" s="55"/>
      <c r="E275" s="55"/>
      <c r="F275" s="55"/>
      <c r="G275" s="55"/>
      <c r="H275" s="55"/>
      <c r="I275" s="55"/>
      <c r="J275" s="55"/>
      <c r="K275" s="55"/>
      <c r="L275" s="54"/>
      <c r="M275" s="54"/>
      <c r="N275" s="54"/>
      <c r="O275" s="54"/>
      <c r="P275" s="54"/>
      <c r="Q275" s="54"/>
    </row>
    <row r="276" spans="1:17" ht="24" customHeight="1" thickBot="1" x14ac:dyDescent="0.25">
      <c r="A276" s="1232" t="s">
        <v>1268</v>
      </c>
      <c r="B276" s="1232"/>
      <c r="C276" s="1232"/>
      <c r="D276" s="1232"/>
      <c r="E276" s="326"/>
      <c r="F276" s="326"/>
      <c r="G276" s="326"/>
      <c r="H276" s="326"/>
      <c r="I276" s="326"/>
      <c r="J276" s="326"/>
      <c r="K276" s="326"/>
      <c r="L276" s="326"/>
      <c r="M276" s="326"/>
      <c r="N276" s="326"/>
      <c r="O276" s="241"/>
      <c r="P276" s="326"/>
      <c r="Q276" s="239"/>
    </row>
    <row r="277" spans="1:17" ht="13.5" thickBot="1" x14ac:dyDescent="0.25">
      <c r="A277" s="1171" t="s">
        <v>1267</v>
      </c>
      <c r="B277" s="1172"/>
      <c r="C277" s="1172"/>
      <c r="D277" s="1182"/>
      <c r="E277" s="453"/>
      <c r="F277" s="453"/>
      <c r="G277" s="453"/>
      <c r="H277" s="453"/>
      <c r="I277" s="453"/>
      <c r="J277" s="453"/>
      <c r="K277" s="453"/>
      <c r="L277" s="453" t="s">
        <v>1266</v>
      </c>
      <c r="M277" s="453"/>
      <c r="N277" s="452" t="s">
        <v>1265</v>
      </c>
      <c r="O277" s="2"/>
      <c r="P277" s="54"/>
      <c r="Q277" s="54"/>
    </row>
    <row r="278" spans="1:17" x14ac:dyDescent="0.2">
      <c r="A278" s="889" t="s">
        <v>1017</v>
      </c>
      <c r="B278" s="893"/>
      <c r="C278" s="893"/>
      <c r="D278" s="188" t="s">
        <v>1014</v>
      </c>
      <c r="E278" s="84"/>
      <c r="F278" s="84"/>
      <c r="G278" s="84"/>
      <c r="H278" s="84"/>
      <c r="I278" s="84"/>
      <c r="J278" s="84"/>
      <c r="K278" s="84"/>
      <c r="L278" s="84">
        <v>8</v>
      </c>
      <c r="M278" s="84"/>
      <c r="N278" s="83">
        <v>12.5</v>
      </c>
      <c r="O278" s="2"/>
      <c r="P278" s="54"/>
      <c r="Q278" s="54"/>
    </row>
    <row r="279" spans="1:17" x14ac:dyDescent="0.2">
      <c r="A279" s="865" t="s">
        <v>1016</v>
      </c>
      <c r="B279" s="867"/>
      <c r="C279" s="867"/>
      <c r="D279" s="185" t="s">
        <v>1014</v>
      </c>
      <c r="E279" s="81"/>
      <c r="F279" s="81"/>
      <c r="G279" s="81"/>
      <c r="H279" s="81"/>
      <c r="I279" s="81"/>
      <c r="J279" s="81"/>
      <c r="K279" s="81"/>
      <c r="L279" s="81">
        <v>9</v>
      </c>
      <c r="M279" s="81"/>
      <c r="N279" s="80">
        <v>14</v>
      </c>
      <c r="O279" s="2"/>
      <c r="P279" s="54"/>
      <c r="Q279" s="54"/>
    </row>
    <row r="280" spans="1:17" ht="13.5" thickBot="1" x14ac:dyDescent="0.25">
      <c r="A280" s="961" t="s">
        <v>1012</v>
      </c>
      <c r="B280" s="962"/>
      <c r="C280" s="962"/>
      <c r="D280" s="98" t="s">
        <v>999</v>
      </c>
      <c r="E280" s="76"/>
      <c r="F280" s="76"/>
      <c r="G280" s="76"/>
      <c r="H280" s="76"/>
      <c r="I280" s="76"/>
      <c r="J280" s="76"/>
      <c r="K280" s="76"/>
      <c r="L280" s="76">
        <f>'Интерактивный прайс-лист'!$F$26*VLOOKUP(L277,last!$B$1:$C$1698,2,0)</f>
        <v>6499</v>
      </c>
      <c r="M280" s="76"/>
      <c r="N280" s="75">
        <f>'Интерактивный прайс-лист'!$F$26*VLOOKUP(N277,last!$B$1:$C$1698,2,0)</f>
        <v>9098</v>
      </c>
      <c r="O280" s="2"/>
      <c r="P280" s="54"/>
      <c r="Q280" s="54"/>
    </row>
    <row r="281" spans="1:17" x14ac:dyDescent="0.2">
      <c r="A281" s="54"/>
      <c r="B281" s="54"/>
      <c r="C281" s="54"/>
      <c r="D281" s="55"/>
      <c r="E281" s="55"/>
      <c r="F281" s="55"/>
      <c r="G281" s="55"/>
      <c r="H281" s="54"/>
      <c r="I281" s="2"/>
      <c r="J281" s="2"/>
      <c r="K281" s="2"/>
      <c r="L281" s="55"/>
      <c r="M281" s="55"/>
      <c r="N281" s="55"/>
      <c r="O281" s="2"/>
      <c r="P281" s="54"/>
      <c r="Q281" s="54"/>
    </row>
    <row r="282" spans="1:17" x14ac:dyDescent="0.2">
      <c r="A282" s="54"/>
      <c r="B282" s="54"/>
      <c r="C282" s="54"/>
      <c r="D282" s="55"/>
      <c r="E282" s="55"/>
      <c r="F282" s="55"/>
      <c r="G282" s="55"/>
      <c r="H282" s="55"/>
      <c r="I282" s="55"/>
      <c r="J282" s="55"/>
      <c r="K282" s="55"/>
      <c r="L282" s="54"/>
      <c r="M282" s="54"/>
      <c r="N282" s="54"/>
      <c r="O282" s="54"/>
      <c r="P282" s="54"/>
      <c r="Q282" s="54"/>
    </row>
    <row r="283" spans="1:17" x14ac:dyDescent="0.2">
      <c r="A283" s="177" t="s">
        <v>1080</v>
      </c>
      <c r="B283" s="177"/>
      <c r="C283" s="177"/>
      <c r="D283" s="177"/>
      <c r="E283" s="55"/>
      <c r="F283" s="55"/>
      <c r="G283" s="55"/>
      <c r="H283" s="55"/>
      <c r="I283" s="55"/>
      <c r="J283" s="55"/>
      <c r="K283" s="55"/>
      <c r="L283" s="54"/>
      <c r="M283" s="54"/>
      <c r="N283" s="54"/>
      <c r="O283" s="54"/>
      <c r="P283" s="54"/>
      <c r="Q283" s="54"/>
    </row>
    <row r="284" spans="1:17" s="54" customFormat="1" x14ac:dyDescent="0.2">
      <c r="A284" s="54" t="s">
        <v>1713</v>
      </c>
      <c r="D284" s="55"/>
      <c r="E284" s="55"/>
      <c r="F284" s="55"/>
      <c r="G284" s="55"/>
      <c r="H284" s="55"/>
      <c r="I284" s="55"/>
      <c r="J284" s="55"/>
      <c r="K284" s="55"/>
    </row>
    <row r="285" spans="1:17" s="54" customFormat="1" x14ac:dyDescent="0.2">
      <c r="D285" s="55"/>
      <c r="E285" s="55"/>
      <c r="F285" s="55"/>
      <c r="G285" s="55"/>
      <c r="H285" s="55"/>
      <c r="I285" s="55"/>
      <c r="J285" s="55"/>
      <c r="K285" s="55"/>
    </row>
    <row r="286" spans="1:17" s="54" customFormat="1" x14ac:dyDescent="0.2">
      <c r="D286" s="55"/>
      <c r="E286" s="55"/>
      <c r="F286" s="55"/>
      <c r="G286" s="55"/>
      <c r="H286" s="55"/>
      <c r="I286" s="55"/>
      <c r="J286" s="55"/>
      <c r="K286" s="55"/>
    </row>
    <row r="287" spans="1:17" s="54" customFormat="1" x14ac:dyDescent="0.2">
      <c r="D287" s="55"/>
      <c r="E287" s="55"/>
      <c r="F287" s="55"/>
      <c r="G287" s="55"/>
      <c r="H287" s="55"/>
      <c r="I287" s="55"/>
      <c r="J287" s="55"/>
      <c r="K287" s="55"/>
    </row>
    <row r="288" spans="1:17" s="54" customFormat="1" x14ac:dyDescent="0.2">
      <c r="D288" s="55"/>
      <c r="E288" s="55"/>
      <c r="F288" s="55"/>
      <c r="G288" s="55"/>
      <c r="H288" s="55"/>
      <c r="I288" s="55"/>
      <c r="J288" s="55"/>
      <c r="K288" s="55"/>
    </row>
    <row r="289" spans="4:11" s="54" customFormat="1" x14ac:dyDescent="0.2">
      <c r="D289" s="55"/>
      <c r="E289" s="55"/>
      <c r="F289" s="55"/>
      <c r="G289" s="55"/>
      <c r="H289" s="55"/>
      <c r="I289" s="55"/>
      <c r="J289" s="55"/>
      <c r="K289" s="55"/>
    </row>
    <row r="290" spans="4:11" s="54" customFormat="1" x14ac:dyDescent="0.2">
      <c r="D290" s="55"/>
      <c r="E290" s="55"/>
      <c r="F290" s="55"/>
      <c r="G290" s="55"/>
      <c r="H290" s="55"/>
      <c r="I290" s="55"/>
      <c r="J290" s="55"/>
      <c r="K290" s="55"/>
    </row>
  </sheetData>
  <sheetProtection password="CC0B" sheet="1" objects="1" scenarios="1"/>
  <mergeCells count="255">
    <mergeCell ref="A280:C280"/>
    <mergeCell ref="A180:B180"/>
    <mergeCell ref="A182:A184"/>
    <mergeCell ref="A247:A249"/>
    <mergeCell ref="A252:D252"/>
    <mergeCell ref="A253:D253"/>
    <mergeCell ref="A266:C266"/>
    <mergeCell ref="A208:B208"/>
    <mergeCell ref="A197:B197"/>
    <mergeCell ref="A196:B196"/>
    <mergeCell ref="A192:D192"/>
    <mergeCell ref="A188:C188"/>
    <mergeCell ref="A276:D276"/>
    <mergeCell ref="A277:D277"/>
    <mergeCell ref="A278:C278"/>
    <mergeCell ref="A241:D241"/>
    <mergeCell ref="A254:C254"/>
    <mergeCell ref="A255:C255"/>
    <mergeCell ref="A235:A237"/>
    <mergeCell ref="A198:B198"/>
    <mergeCell ref="A211:B212"/>
    <mergeCell ref="A187:D187"/>
    <mergeCell ref="A221:D221"/>
    <mergeCell ref="A234:D234"/>
    <mergeCell ref="A279:C279"/>
    <mergeCell ref="A140:D140"/>
    <mergeCell ref="A141:A143"/>
    <mergeCell ref="A146:D146"/>
    <mergeCell ref="A148:C148"/>
    <mergeCell ref="A163:D163"/>
    <mergeCell ref="A160:C160"/>
    <mergeCell ref="A161:C161"/>
    <mergeCell ref="A149:C149"/>
    <mergeCell ref="A204:C204"/>
    <mergeCell ref="A205:C205"/>
    <mergeCell ref="A207:D207"/>
    <mergeCell ref="A158:D158"/>
    <mergeCell ref="A159:C159"/>
    <mergeCell ref="A201:D201"/>
    <mergeCell ref="A165:B165"/>
    <mergeCell ref="A164:D164"/>
    <mergeCell ref="A222:A224"/>
    <mergeCell ref="A258:D258"/>
    <mergeCell ref="A209:B210"/>
    <mergeCell ref="A267:C267"/>
    <mergeCell ref="A264:D264"/>
    <mergeCell ref="A259:A261"/>
    <mergeCell ref="A103:A105"/>
    <mergeCell ref="A108:D108"/>
    <mergeCell ref="A109:D109"/>
    <mergeCell ref="A127:C127"/>
    <mergeCell ref="A129:D129"/>
    <mergeCell ref="A118:A120"/>
    <mergeCell ref="A110:D110"/>
    <mergeCell ref="A111:C111"/>
    <mergeCell ref="A112:C112"/>
    <mergeCell ref="A115:C115"/>
    <mergeCell ref="A114:B114"/>
    <mergeCell ref="A113:C113"/>
    <mergeCell ref="A24:C24"/>
    <mergeCell ref="A36:D36"/>
    <mergeCell ref="A31:A33"/>
    <mergeCell ref="A51:D51"/>
    <mergeCell ref="A52:D52"/>
    <mergeCell ref="A53:C53"/>
    <mergeCell ref="A100:C100"/>
    <mergeCell ref="A55:C55"/>
    <mergeCell ref="A56:B56"/>
    <mergeCell ref="A57:C57"/>
    <mergeCell ref="A59:D59"/>
    <mergeCell ref="A60:A62"/>
    <mergeCell ref="A54:C54"/>
    <mergeCell ref="A98:C98"/>
    <mergeCell ref="A65:D65"/>
    <mergeCell ref="A66:D66"/>
    <mergeCell ref="A94:D94"/>
    <mergeCell ref="A67:C67"/>
    <mergeCell ref="A68:C68"/>
    <mergeCell ref="A69:C69"/>
    <mergeCell ref="A70:B70"/>
    <mergeCell ref="A93:D93"/>
    <mergeCell ref="A99:B99"/>
    <mergeCell ref="A95:D95"/>
    <mergeCell ref="A10:C10"/>
    <mergeCell ref="A7:D7"/>
    <mergeCell ref="A11:C11"/>
    <mergeCell ref="A41:B41"/>
    <mergeCell ref="A30:D30"/>
    <mergeCell ref="A27:B27"/>
    <mergeCell ref="A40:C40"/>
    <mergeCell ref="A42:C42"/>
    <mergeCell ref="A44:D44"/>
    <mergeCell ref="A9:D9"/>
    <mergeCell ref="A12:C12"/>
    <mergeCell ref="A13:B13"/>
    <mergeCell ref="A8:D8"/>
    <mergeCell ref="A38:C38"/>
    <mergeCell ref="A39:C39"/>
    <mergeCell ref="A26:C26"/>
    <mergeCell ref="A16:D16"/>
    <mergeCell ref="A37:D37"/>
    <mergeCell ref="A17:A19"/>
    <mergeCell ref="A14:C14"/>
    <mergeCell ref="A25:C25"/>
    <mergeCell ref="A28:C28"/>
    <mergeCell ref="A22:D22"/>
    <mergeCell ref="A23:D23"/>
    <mergeCell ref="F32:N32"/>
    <mergeCell ref="F33:N33"/>
    <mergeCell ref="A147:C147"/>
    <mergeCell ref="A151:D151"/>
    <mergeCell ref="A117:D117"/>
    <mergeCell ref="A126:C126"/>
    <mergeCell ref="A123:D123"/>
    <mergeCell ref="A130:A132"/>
    <mergeCell ref="A125:C125"/>
    <mergeCell ref="E142:K142"/>
    <mergeCell ref="G118:K118"/>
    <mergeCell ref="G119:K119"/>
    <mergeCell ref="G120:K120"/>
    <mergeCell ref="E143:K143"/>
    <mergeCell ref="F130:G130"/>
    <mergeCell ref="F131:G131"/>
    <mergeCell ref="A45:A47"/>
    <mergeCell ref="A50:D50"/>
    <mergeCell ref="A88:A90"/>
    <mergeCell ref="A124:D124"/>
    <mergeCell ref="A135:D135"/>
    <mergeCell ref="A136:C136"/>
    <mergeCell ref="A137:C137"/>
    <mergeCell ref="A138:C138"/>
    <mergeCell ref="P193:Q193"/>
    <mergeCell ref="A189:C189"/>
    <mergeCell ref="F183:N183"/>
    <mergeCell ref="A157:D157"/>
    <mergeCell ref="A193:A195"/>
    <mergeCell ref="A190:C190"/>
    <mergeCell ref="F132:G132"/>
    <mergeCell ref="F152:K152"/>
    <mergeCell ref="E141:K141"/>
    <mergeCell ref="P195:Q195"/>
    <mergeCell ref="F153:K153"/>
    <mergeCell ref="F154:K154"/>
    <mergeCell ref="A173:D173"/>
    <mergeCell ref="A152:A154"/>
    <mergeCell ref="F167:O167"/>
    <mergeCell ref="A167:A169"/>
    <mergeCell ref="P196:Q196"/>
    <mergeCell ref="P197:Q197"/>
    <mergeCell ref="P198:Q198"/>
    <mergeCell ref="N211:Q211"/>
    <mergeCell ref="N212:Q212"/>
    <mergeCell ref="E222:K222"/>
    <mergeCell ref="E223:K223"/>
    <mergeCell ref="E224:K224"/>
    <mergeCell ref="P194:Q194"/>
    <mergeCell ref="N209:Q209"/>
    <mergeCell ref="N210:Q210"/>
    <mergeCell ref="N208:Q208"/>
    <mergeCell ref="F259:K259"/>
    <mergeCell ref="F271:K271"/>
    <mergeCell ref="F261:K261"/>
    <mergeCell ref="E225:K225"/>
    <mergeCell ref="A179:D179"/>
    <mergeCell ref="A174:C174"/>
    <mergeCell ref="A178:D178"/>
    <mergeCell ref="A176:C176"/>
    <mergeCell ref="F181:N181"/>
    <mergeCell ref="F182:N182"/>
    <mergeCell ref="A175:C175"/>
    <mergeCell ref="A203:C203"/>
    <mergeCell ref="A215:D215"/>
    <mergeCell ref="A232:C232"/>
    <mergeCell ref="A230:C230"/>
    <mergeCell ref="A216:D216"/>
    <mergeCell ref="A217:C217"/>
    <mergeCell ref="A229:D229"/>
    <mergeCell ref="A246:D246"/>
    <mergeCell ref="A243:C243"/>
    <mergeCell ref="A244:C244"/>
    <mergeCell ref="A268:C268"/>
    <mergeCell ref="A270:D270"/>
    <mergeCell ref="A242:C242"/>
    <mergeCell ref="L247:M247"/>
    <mergeCell ref="L248:M248"/>
    <mergeCell ref="L249:M249"/>
    <mergeCell ref="F168:O168"/>
    <mergeCell ref="F169:O169"/>
    <mergeCell ref="F184:N184"/>
    <mergeCell ref="F166:O166"/>
    <mergeCell ref="A271:A273"/>
    <mergeCell ref="A256:C256"/>
    <mergeCell ref="A172:D172"/>
    <mergeCell ref="A231:C231"/>
    <mergeCell ref="A228:D228"/>
    <mergeCell ref="A218:C218"/>
    <mergeCell ref="A219:C219"/>
    <mergeCell ref="A225:B225"/>
    <mergeCell ref="F273:K273"/>
    <mergeCell ref="F260:K260"/>
    <mergeCell ref="H237:M237"/>
    <mergeCell ref="H235:M235"/>
    <mergeCell ref="H236:M236"/>
    <mergeCell ref="F272:K272"/>
    <mergeCell ref="A265:D265"/>
    <mergeCell ref="A240:D240"/>
    <mergeCell ref="A202:D202"/>
    <mergeCell ref="F47:N47"/>
    <mergeCell ref="F105:N105"/>
    <mergeCell ref="F17:N17"/>
    <mergeCell ref="F18:N18"/>
    <mergeCell ref="F19:N19"/>
    <mergeCell ref="F1:Q1"/>
    <mergeCell ref="E2:E3"/>
    <mergeCell ref="F2:F3"/>
    <mergeCell ref="G2:G3"/>
    <mergeCell ref="H2:H3"/>
    <mergeCell ref="I2:I3"/>
    <mergeCell ref="J2:J3"/>
    <mergeCell ref="K2:K3"/>
    <mergeCell ref="F45:N45"/>
    <mergeCell ref="L2:L3"/>
    <mergeCell ref="M2:M3"/>
    <mergeCell ref="N2:N3"/>
    <mergeCell ref="O2:O3"/>
    <mergeCell ref="P2:P3"/>
    <mergeCell ref="Q2:Q3"/>
    <mergeCell ref="F46:N46"/>
    <mergeCell ref="E60:J60"/>
    <mergeCell ref="E61:J61"/>
    <mergeCell ref="F31:N31"/>
    <mergeCell ref="A2:D3"/>
    <mergeCell ref="A71:C71"/>
    <mergeCell ref="A73:D73"/>
    <mergeCell ref="A74:A76"/>
    <mergeCell ref="E74:J74"/>
    <mergeCell ref="E75:J75"/>
    <mergeCell ref="E76:J76"/>
    <mergeCell ref="F104:N104"/>
    <mergeCell ref="A79:D79"/>
    <mergeCell ref="A80:D80"/>
    <mergeCell ref="A81:C81"/>
    <mergeCell ref="A82:C82"/>
    <mergeCell ref="A83:C83"/>
    <mergeCell ref="A84:B84"/>
    <mergeCell ref="A85:C85"/>
    <mergeCell ref="A87:D87"/>
    <mergeCell ref="E88:J88"/>
    <mergeCell ref="E89:J89"/>
    <mergeCell ref="E90:J90"/>
    <mergeCell ref="F103:N103"/>
    <mergeCell ref="A102:D102"/>
    <mergeCell ref="A97:C97"/>
    <mergeCell ref="A96:C96"/>
    <mergeCell ref="E62:J62"/>
  </mergeCells>
  <pageMargins left="0.74803149606299213" right="0.74803149606299213" top="0.55118110236220474" bottom="0.35433070866141736" header="0.51181102362204722" footer="0.31496062992125984"/>
  <pageSetup paperSize="9" scale="32" fitToHeight="8" orientation="landscape" r:id="rId1"/>
  <headerFooter alignWithMargins="0"/>
  <rowBreaks count="3" manualBreakCount="3">
    <brk id="49" max="16" man="1"/>
    <brk id="91" max="16" man="1"/>
    <brk id="170" max="1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E5" sqref="E5"/>
    </sheetView>
  </sheetViews>
  <sheetFormatPr defaultRowHeight="12.75" x14ac:dyDescent="0.2"/>
  <cols>
    <col min="1" max="1" width="26.7109375" style="52" customWidth="1"/>
    <col min="2" max="2" width="12.28515625" style="52" bestFit="1" customWidth="1"/>
    <col min="3" max="3" width="13.85546875" style="53" bestFit="1" customWidth="1"/>
    <col min="4" max="12" width="12.7109375" style="52" customWidth="1"/>
    <col min="13" max="16384" width="9.140625" style="52"/>
  </cols>
  <sheetData>
    <row r="1" spans="1:12" ht="13.5" thickBot="1" x14ac:dyDescent="0.25">
      <c r="A1" s="169"/>
      <c r="B1" s="169"/>
      <c r="C1" s="162"/>
      <c r="D1" s="1250" t="s">
        <v>1062</v>
      </c>
      <c r="E1" s="1228"/>
      <c r="F1" s="1228"/>
      <c r="G1" s="1228"/>
      <c r="H1" s="1228"/>
      <c r="I1" s="1228"/>
      <c r="J1" s="1228"/>
      <c r="K1" s="1228"/>
      <c r="L1" s="1229"/>
    </row>
    <row r="2" spans="1:12" x14ac:dyDescent="0.2">
      <c r="A2" s="1163" t="s">
        <v>1305</v>
      </c>
      <c r="B2" s="1164"/>
      <c r="C2" s="1165"/>
      <c r="D2" s="942">
        <v>150</v>
      </c>
      <c r="E2" s="944">
        <v>250</v>
      </c>
      <c r="F2" s="944">
        <v>350</v>
      </c>
      <c r="G2" s="944">
        <v>500</v>
      </c>
      <c r="H2" s="944">
        <v>650</v>
      </c>
      <c r="I2" s="944">
        <v>800</v>
      </c>
      <c r="J2" s="944">
        <v>1000</v>
      </c>
      <c r="K2" s="944">
        <v>1500</v>
      </c>
      <c r="L2" s="946">
        <v>2000</v>
      </c>
    </row>
    <row r="3" spans="1:12" ht="13.5" thickBot="1" x14ac:dyDescent="0.25">
      <c r="A3" s="1166"/>
      <c r="B3" s="1167"/>
      <c r="C3" s="1168"/>
      <c r="D3" s="943"/>
      <c r="E3" s="945"/>
      <c r="F3" s="945"/>
      <c r="G3" s="945"/>
      <c r="H3" s="945"/>
      <c r="I3" s="945"/>
      <c r="J3" s="945"/>
      <c r="K3" s="945"/>
      <c r="L3" s="947"/>
    </row>
    <row r="4" spans="1:12" s="169" customFormat="1" ht="5.25" customHeight="1" x14ac:dyDescent="0.2">
      <c r="C4" s="162"/>
    </row>
    <row r="5" spans="1:12" x14ac:dyDescent="0.2">
      <c r="A5" s="54"/>
      <c r="B5" s="54"/>
      <c r="C5" s="55"/>
      <c r="D5" s="54"/>
      <c r="E5" s="54"/>
      <c r="F5" s="54"/>
      <c r="G5" s="54"/>
      <c r="H5" s="54"/>
      <c r="I5" s="54"/>
      <c r="J5" s="54"/>
      <c r="K5" s="54"/>
      <c r="L5" s="54"/>
    </row>
    <row r="6" spans="1:12" ht="13.5" thickBot="1" x14ac:dyDescent="0.25">
      <c r="A6" s="54"/>
      <c r="B6" s="54"/>
      <c r="C6" s="55"/>
      <c r="D6" s="54"/>
      <c r="E6" s="54"/>
      <c r="F6" s="54"/>
      <c r="G6" s="54"/>
      <c r="H6" s="54"/>
      <c r="I6" s="54"/>
      <c r="J6" s="54"/>
      <c r="K6" s="54"/>
      <c r="L6" s="54"/>
    </row>
    <row r="7" spans="1:12" ht="13.5" thickBot="1" x14ac:dyDescent="0.25">
      <c r="A7" s="1171" t="s">
        <v>1299</v>
      </c>
      <c r="B7" s="1172"/>
      <c r="C7" s="1182"/>
      <c r="D7" s="502" t="s">
        <v>83</v>
      </c>
      <c r="E7" s="453" t="s">
        <v>81</v>
      </c>
      <c r="F7" s="453" t="s">
        <v>80</v>
      </c>
      <c r="G7" s="453" t="s">
        <v>79</v>
      </c>
      <c r="H7" s="453" t="s">
        <v>78</v>
      </c>
      <c r="I7" s="453" t="s">
        <v>77</v>
      </c>
      <c r="J7" s="453" t="s">
        <v>85</v>
      </c>
      <c r="K7" s="453" t="s">
        <v>84</v>
      </c>
      <c r="L7" s="452" t="s">
        <v>82</v>
      </c>
    </row>
    <row r="8" spans="1:12" ht="14.25" x14ac:dyDescent="0.2">
      <c r="A8" s="889" t="s">
        <v>1304</v>
      </c>
      <c r="B8" s="893"/>
      <c r="C8" s="188" t="s">
        <v>1303</v>
      </c>
      <c r="D8" s="630">
        <v>150</v>
      </c>
      <c r="E8" s="214">
        <v>250</v>
      </c>
      <c r="F8" s="214">
        <v>350</v>
      </c>
      <c r="G8" s="214">
        <v>500</v>
      </c>
      <c r="H8" s="214">
        <v>650</v>
      </c>
      <c r="I8" s="214">
        <v>800</v>
      </c>
      <c r="J8" s="214">
        <v>1000</v>
      </c>
      <c r="K8" s="214">
        <v>1500</v>
      </c>
      <c r="L8" s="188">
        <v>2000</v>
      </c>
    </row>
    <row r="9" spans="1:12" ht="13.5" thickBot="1" x14ac:dyDescent="0.25">
      <c r="A9" s="1230" t="s">
        <v>1302</v>
      </c>
      <c r="B9" s="1231"/>
      <c r="C9" s="98" t="s">
        <v>999</v>
      </c>
      <c r="D9" s="114">
        <f>'Интерактивный прайс-лист'!$F$26*VLOOKUP(D7,last!$B$1:$C$2057,2,0)</f>
        <v>1702</v>
      </c>
      <c r="E9" s="76">
        <f>'Интерактивный прайс-лист'!$F$26*VLOOKUP(E7,last!$B$1:$C$2057,2,0)</f>
        <v>2015</v>
      </c>
      <c r="F9" s="76">
        <f>'Интерактивный прайс-лист'!$F$26*VLOOKUP(F7,last!$B$1:$C$2057,2,0)</f>
        <v>2300</v>
      </c>
      <c r="G9" s="76">
        <f>'Интерактивный прайс-лист'!$F$26*VLOOKUP(G7,last!$B$1:$C$2057,2,0)</f>
        <v>2544</v>
      </c>
      <c r="H9" s="76">
        <f>'Интерактивный прайс-лист'!$F$26*VLOOKUP(H7,last!$B$1:$C$2057,2,0)</f>
        <v>2837</v>
      </c>
      <c r="I9" s="76">
        <f>'Интерактивный прайс-лист'!$F$26*VLOOKUP(I7,last!$B$1:$C$2057,2,0)</f>
        <v>3130</v>
      </c>
      <c r="J9" s="76">
        <f>'Интерактивный прайс-лист'!$F$26*VLOOKUP(J7,last!$B$1:$C$2057,2,0)</f>
        <v>3522</v>
      </c>
      <c r="K9" s="76">
        <f>'Интерактивный прайс-лист'!$F$26*VLOOKUP(K7,last!$B$1:$C$2057,2,0)</f>
        <v>3912</v>
      </c>
      <c r="L9" s="75">
        <f>'Интерактивный прайс-лист'!$F$26*VLOOKUP(L7,last!$B$1:$C$2057,2,0)</f>
        <v>6946</v>
      </c>
    </row>
    <row r="10" spans="1:12" ht="13.5" thickBot="1" x14ac:dyDescent="0.25">
      <c r="A10" s="54"/>
      <c r="B10" s="54"/>
      <c r="C10" s="55"/>
      <c r="D10" s="54"/>
      <c r="E10" s="54"/>
      <c r="F10" s="54"/>
      <c r="G10" s="54"/>
      <c r="H10" s="54"/>
      <c r="I10" s="54"/>
      <c r="J10" s="54"/>
      <c r="K10" s="54"/>
      <c r="L10" s="54"/>
    </row>
    <row r="11" spans="1:12" ht="13.5" thickBot="1" x14ac:dyDescent="0.25">
      <c r="A11" s="1253" t="s">
        <v>1107</v>
      </c>
      <c r="B11" s="1254"/>
      <c r="C11" s="1255"/>
      <c r="D11" s="629"/>
      <c r="E11" s="626"/>
      <c r="F11" s="626"/>
      <c r="G11" s="626"/>
      <c r="H11" s="626"/>
      <c r="I11" s="626"/>
      <c r="J11" s="626"/>
      <c r="K11" s="626"/>
      <c r="L11" s="625"/>
    </row>
    <row r="12" spans="1:12" x14ac:dyDescent="0.2">
      <c r="A12" s="628" t="s">
        <v>1008</v>
      </c>
      <c r="B12" s="73" t="s">
        <v>961</v>
      </c>
      <c r="C12" s="181" t="s">
        <v>999</v>
      </c>
      <c r="D12" s="1024">
        <f>'Интерактивный прайс-лист'!$F$26*VLOOKUP($B12,last!$B$1:$C$1698,2,0)</f>
        <v>193</v>
      </c>
      <c r="E12" s="954"/>
      <c r="F12" s="954"/>
      <c r="G12" s="954"/>
      <c r="H12" s="954"/>
      <c r="I12" s="954"/>
      <c r="J12" s="954"/>
      <c r="K12" s="954"/>
      <c r="L12" s="874"/>
    </row>
    <row r="13" spans="1:12" ht="13.5" thickBot="1" x14ac:dyDescent="0.25">
      <c r="A13" s="62" t="s">
        <v>1297</v>
      </c>
      <c r="B13" s="179" t="s">
        <v>942</v>
      </c>
      <c r="C13" s="98" t="s">
        <v>999</v>
      </c>
      <c r="D13" s="1004">
        <f>'Интерактивный прайс-лист'!$F$26*VLOOKUP($B13,last!$B$1:$C$1698,2,0)</f>
        <v>217</v>
      </c>
      <c r="E13" s="995"/>
      <c r="F13" s="995"/>
      <c r="G13" s="995"/>
      <c r="H13" s="995"/>
      <c r="I13" s="995"/>
      <c r="J13" s="995"/>
      <c r="K13" s="995"/>
      <c r="L13" s="956"/>
    </row>
    <row r="14" spans="1:12" x14ac:dyDescent="0.2">
      <c r="A14" s="54"/>
      <c r="B14" s="54"/>
      <c r="C14" s="55"/>
      <c r="D14" s="54"/>
      <c r="E14" s="54"/>
      <c r="F14" s="54"/>
      <c r="G14" s="54"/>
      <c r="H14" s="54"/>
      <c r="I14" s="54"/>
      <c r="J14" s="54"/>
      <c r="K14" s="54"/>
      <c r="L14" s="54"/>
    </row>
    <row r="15" spans="1:12" x14ac:dyDescent="0.2">
      <c r="A15" s="54"/>
      <c r="B15" s="54"/>
      <c r="C15" s="55"/>
      <c r="D15" s="54"/>
      <c r="E15" s="54"/>
      <c r="F15" s="54"/>
      <c r="G15" s="54"/>
      <c r="H15" s="54"/>
      <c r="I15" s="54"/>
      <c r="J15" s="54"/>
      <c r="K15" s="54"/>
      <c r="L15" s="54"/>
    </row>
    <row r="16" spans="1:12" ht="13.5" thickBot="1" x14ac:dyDescent="0.25">
      <c r="A16" s="1251"/>
      <c r="B16" s="1251"/>
      <c r="C16" s="1252"/>
      <c r="D16" s="627" t="s">
        <v>1301</v>
      </c>
      <c r="E16" s="438"/>
      <c r="F16" s="438"/>
      <c r="G16" s="438"/>
      <c r="H16" s="438"/>
      <c r="I16" s="438"/>
      <c r="J16" s="438"/>
      <c r="K16" s="54"/>
      <c r="L16" s="54"/>
    </row>
    <row r="17" spans="1:12" ht="13.5" thickBot="1" x14ac:dyDescent="0.25">
      <c r="A17" s="1171" t="s">
        <v>1299</v>
      </c>
      <c r="B17" s="1172"/>
      <c r="C17" s="1182"/>
      <c r="D17" s="453" t="s">
        <v>75</v>
      </c>
      <c r="E17" s="453" t="s">
        <v>74</v>
      </c>
      <c r="F17" s="452" t="s">
        <v>76</v>
      </c>
      <c r="G17" s="54"/>
      <c r="H17" s="54"/>
      <c r="I17" s="54"/>
      <c r="J17" s="54"/>
      <c r="K17" s="54"/>
      <c r="L17" s="54"/>
    </row>
    <row r="18" spans="1:12" x14ac:dyDescent="0.2">
      <c r="A18" s="889" t="s">
        <v>1017</v>
      </c>
      <c r="B18" s="893"/>
      <c r="C18" s="188" t="s">
        <v>1014</v>
      </c>
      <c r="D18" s="138">
        <v>4.71</v>
      </c>
      <c r="E18" s="138">
        <v>7.46</v>
      </c>
      <c r="F18" s="121">
        <v>9.1199999999999992</v>
      </c>
      <c r="G18" s="54"/>
      <c r="H18" s="54"/>
      <c r="I18" s="54"/>
      <c r="J18" s="54"/>
      <c r="K18" s="54"/>
      <c r="L18" s="54"/>
    </row>
    <row r="19" spans="1:12" x14ac:dyDescent="0.2">
      <c r="A19" s="865" t="s">
        <v>1016</v>
      </c>
      <c r="B19" s="867"/>
      <c r="C19" s="185" t="s">
        <v>1014</v>
      </c>
      <c r="D19" s="135">
        <v>5.58</v>
      </c>
      <c r="E19" s="135">
        <v>8.7899999999999991</v>
      </c>
      <c r="F19" s="118">
        <v>10.69</v>
      </c>
      <c r="G19" s="54"/>
      <c r="H19" s="54"/>
      <c r="I19" s="54"/>
      <c r="J19" s="54"/>
      <c r="K19" s="54"/>
      <c r="L19" s="54"/>
    </row>
    <row r="20" spans="1:12" ht="13.5" thickBot="1" x14ac:dyDescent="0.25">
      <c r="A20" s="961" t="s">
        <v>1298</v>
      </c>
      <c r="B20" s="962"/>
      <c r="C20" s="98" t="s">
        <v>999</v>
      </c>
      <c r="D20" s="76">
        <f>'Интерактивный прайс-лист'!$F$26*VLOOKUP(D17,last!$B$1:$C$2057,2,0)</f>
        <v>9977</v>
      </c>
      <c r="E20" s="76">
        <f>'Интерактивный прайс-лист'!$F$26*VLOOKUP(E17,last!$B$1:$C$2057,2,0)</f>
        <v>10955</v>
      </c>
      <c r="F20" s="75">
        <f>'Интерактивный прайс-лист'!$F$26*VLOOKUP(F17,last!$B$1:$C$2057,2,0)</f>
        <v>11445</v>
      </c>
      <c r="G20" s="54"/>
      <c r="H20" s="54"/>
      <c r="I20" s="54"/>
      <c r="J20" s="54"/>
      <c r="K20" s="54"/>
      <c r="L20" s="54"/>
    </row>
    <row r="21" spans="1:12" s="54" customFormat="1" ht="13.5" thickBot="1" x14ac:dyDescent="0.25">
      <c r="C21" s="55"/>
    </row>
    <row r="22" spans="1:12" ht="13.5" thickBot="1" x14ac:dyDescent="0.25">
      <c r="A22" s="1253" t="s">
        <v>1107</v>
      </c>
      <c r="B22" s="1254"/>
      <c r="C22" s="1255"/>
      <c r="D22" s="626"/>
      <c r="E22" s="626"/>
      <c r="F22" s="625"/>
      <c r="G22" s="54"/>
      <c r="H22" s="54"/>
      <c r="I22" s="54"/>
      <c r="J22" s="54"/>
      <c r="K22" s="54"/>
      <c r="L22" s="54"/>
    </row>
    <row r="23" spans="1:12" x14ac:dyDescent="0.2">
      <c r="A23" s="974" t="s">
        <v>1008</v>
      </c>
      <c r="B23" s="70" t="s">
        <v>965</v>
      </c>
      <c r="C23" s="188" t="s">
        <v>999</v>
      </c>
      <c r="D23" s="1024">
        <f>'Интерактивный прайс-лист'!$F$26*VLOOKUP($B23,last!$B$1:$C$1698,2,0)</f>
        <v>96</v>
      </c>
      <c r="E23" s="954"/>
      <c r="F23" s="874"/>
      <c r="G23" s="54"/>
      <c r="H23" s="54"/>
      <c r="I23" s="54"/>
      <c r="J23" s="54"/>
      <c r="K23" s="54"/>
      <c r="L23" s="54"/>
    </row>
    <row r="24" spans="1:12" x14ac:dyDescent="0.2">
      <c r="A24" s="976"/>
      <c r="B24" s="310" t="s">
        <v>964</v>
      </c>
      <c r="C24" s="309" t="s">
        <v>999</v>
      </c>
      <c r="D24" s="1003">
        <f>'Интерактивный прайс-лист'!$F$26*VLOOKUP($B24,last!$B$1:$C$1698,2,0)</f>
        <v>272</v>
      </c>
      <c r="E24" s="991"/>
      <c r="F24" s="876"/>
      <c r="G24" s="54"/>
      <c r="H24" s="54"/>
      <c r="I24" s="54"/>
      <c r="J24" s="54"/>
      <c r="K24" s="54"/>
      <c r="L24" s="54"/>
    </row>
    <row r="25" spans="1:12" ht="13.5" thickBot="1" x14ac:dyDescent="0.25">
      <c r="A25" s="62" t="s">
        <v>1297</v>
      </c>
      <c r="B25" s="179" t="s">
        <v>942</v>
      </c>
      <c r="C25" s="98" t="s">
        <v>999</v>
      </c>
      <c r="D25" s="1004">
        <f>'Интерактивный прайс-лист'!$F$26*VLOOKUP($B25,last!$B$1:$C$1698,2,0)</f>
        <v>217</v>
      </c>
      <c r="E25" s="995"/>
      <c r="F25" s="956"/>
      <c r="G25" s="54"/>
      <c r="H25" s="54"/>
      <c r="I25" s="54"/>
      <c r="J25" s="54"/>
      <c r="K25" s="54"/>
      <c r="L25" s="54"/>
    </row>
    <row r="26" spans="1:12" x14ac:dyDescent="0.2">
      <c r="A26" s="54"/>
      <c r="B26" s="54"/>
      <c r="C26" s="55"/>
      <c r="D26" s="54"/>
      <c r="E26" s="54"/>
      <c r="F26" s="54"/>
      <c r="G26" s="54"/>
      <c r="H26" s="54"/>
      <c r="I26" s="54"/>
      <c r="J26" s="54"/>
      <c r="K26" s="54"/>
      <c r="L26" s="54"/>
    </row>
    <row r="27" spans="1:12" x14ac:dyDescent="0.2">
      <c r="A27" s="54"/>
      <c r="B27" s="54"/>
      <c r="C27" s="55"/>
      <c r="D27" s="54"/>
      <c r="E27" s="54"/>
      <c r="F27" s="54"/>
      <c r="G27" s="54"/>
      <c r="H27" s="54"/>
      <c r="I27" s="54"/>
      <c r="J27" s="54"/>
      <c r="K27" s="54"/>
      <c r="L27" s="54"/>
    </row>
    <row r="28" spans="1:12" ht="13.5" thickBot="1" x14ac:dyDescent="0.25">
      <c r="A28" s="1256"/>
      <c r="B28" s="1257"/>
      <c r="C28" s="1257"/>
      <c r="D28" s="627" t="s">
        <v>1300</v>
      </c>
      <c r="E28" s="438"/>
      <c r="F28" s="438"/>
      <c r="G28" s="438"/>
      <c r="H28" s="438"/>
      <c r="I28" s="438"/>
      <c r="J28" s="438"/>
      <c r="K28" s="54"/>
      <c r="L28" s="54"/>
    </row>
    <row r="29" spans="1:12" ht="13.5" thickBot="1" x14ac:dyDescent="0.25">
      <c r="A29" s="1171" t="s">
        <v>1299</v>
      </c>
      <c r="B29" s="1172"/>
      <c r="C29" s="1182"/>
      <c r="D29" s="453" t="s">
        <v>1631</v>
      </c>
      <c r="E29" s="453" t="s">
        <v>1632</v>
      </c>
      <c r="F29" s="452" t="s">
        <v>1630</v>
      </c>
      <c r="G29" s="54"/>
      <c r="H29" s="54"/>
      <c r="I29" s="54"/>
      <c r="J29" s="54"/>
      <c r="K29" s="54"/>
      <c r="L29" s="54"/>
    </row>
    <row r="30" spans="1:12" x14ac:dyDescent="0.2">
      <c r="A30" s="889" t="s">
        <v>1017</v>
      </c>
      <c r="B30" s="893"/>
      <c r="C30" s="188" t="s">
        <v>1014</v>
      </c>
      <c r="D30" s="138">
        <v>4.71</v>
      </c>
      <c r="E30" s="138">
        <v>7.46</v>
      </c>
      <c r="F30" s="121">
        <v>9.1199999999999992</v>
      </c>
      <c r="G30" s="54"/>
      <c r="H30" s="54"/>
      <c r="I30" s="54"/>
      <c r="J30" s="54"/>
      <c r="K30" s="54"/>
      <c r="L30" s="54"/>
    </row>
    <row r="31" spans="1:12" x14ac:dyDescent="0.2">
      <c r="A31" s="865" t="s">
        <v>1016</v>
      </c>
      <c r="B31" s="867"/>
      <c r="C31" s="185" t="s">
        <v>1014</v>
      </c>
      <c r="D31" s="135">
        <v>5.58</v>
      </c>
      <c r="E31" s="135">
        <v>8.7899999999999991</v>
      </c>
      <c r="F31" s="118">
        <v>10.69</v>
      </c>
      <c r="G31" s="54"/>
      <c r="H31" s="54"/>
      <c r="I31" s="54"/>
      <c r="J31" s="54"/>
      <c r="K31" s="54"/>
      <c r="L31" s="54"/>
    </row>
    <row r="32" spans="1:12" ht="13.5" thickBot="1" x14ac:dyDescent="0.25">
      <c r="A32" s="961" t="s">
        <v>1298</v>
      </c>
      <c r="B32" s="962"/>
      <c r="C32" s="98" t="s">
        <v>999</v>
      </c>
      <c r="D32" s="76">
        <f>'Интерактивный прайс-лист'!$F$26*VLOOKUP(D29,last!$B$1:$C$2057,2,0)</f>
        <v>9585</v>
      </c>
      <c r="E32" s="76">
        <f>'Интерактивный прайс-лист'!$F$26*VLOOKUP(E29,last!$B$1:$C$2057,2,0)</f>
        <v>10368</v>
      </c>
      <c r="F32" s="75">
        <f>'Интерактивный прайс-лист'!$F$26*VLOOKUP(F29,last!$B$1:$C$2057,2,0)</f>
        <v>10661</v>
      </c>
      <c r="G32" s="54"/>
      <c r="H32" s="54"/>
      <c r="I32" s="54"/>
      <c r="J32" s="54"/>
      <c r="K32" s="54"/>
      <c r="L32" s="54"/>
    </row>
    <row r="33" spans="1:12" ht="13.5" thickBot="1" x14ac:dyDescent="0.25">
      <c r="A33" s="54"/>
      <c r="B33" s="54"/>
      <c r="C33" s="55"/>
      <c r="D33" s="54"/>
      <c r="E33" s="54"/>
      <c r="F33" s="54"/>
      <c r="G33" s="54"/>
      <c r="H33" s="54"/>
      <c r="I33" s="54"/>
      <c r="J33" s="54"/>
      <c r="K33" s="54"/>
      <c r="L33" s="54"/>
    </row>
    <row r="34" spans="1:12" ht="13.5" thickBot="1" x14ac:dyDescent="0.25">
      <c r="A34" s="1253" t="s">
        <v>1107</v>
      </c>
      <c r="B34" s="1254"/>
      <c r="C34" s="1255"/>
      <c r="D34" s="626"/>
      <c r="E34" s="626"/>
      <c r="F34" s="625"/>
      <c r="G34" s="54"/>
      <c r="H34" s="54"/>
      <c r="I34" s="54"/>
      <c r="J34" s="54"/>
      <c r="K34" s="54"/>
      <c r="L34" s="54"/>
    </row>
    <row r="35" spans="1:12" x14ac:dyDescent="0.2">
      <c r="A35" s="974" t="s">
        <v>1008</v>
      </c>
      <c r="B35" s="70" t="s">
        <v>965</v>
      </c>
      <c r="C35" s="188" t="s">
        <v>999</v>
      </c>
      <c r="D35" s="1024">
        <f>'Интерактивный прайс-лист'!$F$26*VLOOKUP($B35,last!$B$1:$C$1698,2,0)</f>
        <v>96</v>
      </c>
      <c r="E35" s="954"/>
      <c r="F35" s="874"/>
      <c r="G35" s="54"/>
      <c r="H35" s="54"/>
      <c r="I35" s="54"/>
      <c r="J35" s="54"/>
      <c r="K35" s="54"/>
      <c r="L35" s="54"/>
    </row>
    <row r="36" spans="1:12" x14ac:dyDescent="0.2">
      <c r="A36" s="976"/>
      <c r="B36" s="310" t="s">
        <v>964</v>
      </c>
      <c r="C36" s="309" t="s">
        <v>999</v>
      </c>
      <c r="D36" s="1003">
        <f>'Интерактивный прайс-лист'!$F$26*VLOOKUP($B36,last!$B$1:$C$1698,2,0)</f>
        <v>272</v>
      </c>
      <c r="E36" s="991"/>
      <c r="F36" s="876"/>
      <c r="G36" s="54"/>
      <c r="H36" s="54"/>
      <c r="I36" s="54"/>
      <c r="J36" s="54"/>
      <c r="K36" s="54"/>
      <c r="L36" s="54"/>
    </row>
    <row r="37" spans="1:12" ht="13.5" thickBot="1" x14ac:dyDescent="0.25">
      <c r="A37" s="62" t="s">
        <v>1297</v>
      </c>
      <c r="B37" s="179" t="s">
        <v>942</v>
      </c>
      <c r="C37" s="98" t="s">
        <v>999</v>
      </c>
      <c r="D37" s="1004">
        <f>'Интерактивный прайс-лист'!$F$26*VLOOKUP($B37,last!$B$1:$C$1698,2,0)</f>
        <v>217</v>
      </c>
      <c r="E37" s="995"/>
      <c r="F37" s="956"/>
      <c r="G37" s="54"/>
      <c r="H37" s="54"/>
      <c r="I37" s="54"/>
      <c r="J37" s="54"/>
      <c r="K37" s="54"/>
      <c r="L37" s="54"/>
    </row>
  </sheetData>
  <sheetProtection password="CC0B" sheet="1" objects="1" scenarios="1"/>
  <mergeCells count="37">
    <mergeCell ref="A18:B18"/>
    <mergeCell ref="A35:A36"/>
    <mergeCell ref="D25:F25"/>
    <mergeCell ref="A19:B19"/>
    <mergeCell ref="D35:F35"/>
    <mergeCell ref="A29:C29"/>
    <mergeCell ref="D36:F36"/>
    <mergeCell ref="A28:C28"/>
    <mergeCell ref="A34:C34"/>
    <mergeCell ref="D24:F24"/>
    <mergeCell ref="A22:C22"/>
    <mergeCell ref="A23:A24"/>
    <mergeCell ref="J2:J3"/>
    <mergeCell ref="K2:K3"/>
    <mergeCell ref="L2:L3"/>
    <mergeCell ref="A16:C16"/>
    <mergeCell ref="A17:C17"/>
    <mergeCell ref="A7:C7"/>
    <mergeCell ref="A8:B8"/>
    <mergeCell ref="A9:B9"/>
    <mergeCell ref="A11:C11"/>
    <mergeCell ref="D37:F37"/>
    <mergeCell ref="A30:B30"/>
    <mergeCell ref="A31:B31"/>
    <mergeCell ref="A32:B32"/>
    <mergeCell ref="D1:L1"/>
    <mergeCell ref="D2:D3"/>
    <mergeCell ref="E2:E3"/>
    <mergeCell ref="F2:F3"/>
    <mergeCell ref="G2:G3"/>
    <mergeCell ref="H2:H3"/>
    <mergeCell ref="A2:C3"/>
    <mergeCell ref="D12:L12"/>
    <mergeCell ref="D13:L13"/>
    <mergeCell ref="D23:F23"/>
    <mergeCell ref="A20:B20"/>
    <mergeCell ref="I2:I3"/>
  </mergeCells>
  <pageMargins left="0.75" right="0.75" top="1" bottom="1" header="0.5" footer="0.5"/>
  <pageSetup paperSize="9" scale="79" fitToHeight="1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BreakPreview" zoomScaleNormal="7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46" sqref="B46"/>
    </sheetView>
  </sheetViews>
  <sheetFormatPr defaultRowHeight="12.75" x14ac:dyDescent="0.2"/>
  <cols>
    <col min="1" max="1" width="47.5703125" style="23" bestFit="1" customWidth="1"/>
    <col min="2" max="2" width="11.85546875" style="23" bestFit="1" customWidth="1"/>
    <col min="3" max="3" width="13.85546875" style="51" bestFit="1" customWidth="1"/>
    <col min="4" max="4" width="21.28515625" style="51" customWidth="1"/>
    <col min="5" max="5" width="5.140625" style="23" customWidth="1"/>
    <col min="6" max="16384" width="9.140625" style="23"/>
  </cols>
  <sheetData>
    <row r="1" spans="1:5" x14ac:dyDescent="0.2">
      <c r="A1" s="850" t="s">
        <v>992</v>
      </c>
      <c r="B1" s="851"/>
      <c r="C1" s="851"/>
      <c r="D1" s="21"/>
      <c r="E1" s="22"/>
    </row>
    <row r="2" spans="1:5" ht="13.5" thickBot="1" x14ac:dyDescent="0.25">
      <c r="A2" s="852"/>
      <c r="B2" s="853"/>
      <c r="C2" s="853"/>
      <c r="D2" s="21"/>
      <c r="E2" s="22"/>
    </row>
    <row r="3" spans="1:5" s="24" customFormat="1" hidden="1" x14ac:dyDescent="0.2">
      <c r="D3" s="25"/>
    </row>
    <row r="4" spans="1:5" s="30" customFormat="1" hidden="1" x14ac:dyDescent="0.2">
      <c r="A4" s="26" t="s">
        <v>993</v>
      </c>
      <c r="B4" s="27" t="s">
        <v>994</v>
      </c>
      <c r="C4" s="28" t="e">
        <f>CONCATENATE(#REF!,B4,#REF!,B4,#REF!)</f>
        <v>#REF!</v>
      </c>
      <c r="D4" s="29"/>
    </row>
    <row r="5" spans="1:5" s="30" customFormat="1" ht="13.5" hidden="1" thickBot="1" x14ac:dyDescent="0.25">
      <c r="A5" s="31" t="s">
        <v>995</v>
      </c>
      <c r="B5" s="32" t="s">
        <v>996</v>
      </c>
      <c r="C5" s="33" t="e">
        <f>#REF!</f>
        <v>#REF!</v>
      </c>
      <c r="D5" s="29"/>
    </row>
    <row r="6" spans="1:5" s="34" customFormat="1" ht="6" customHeight="1" x14ac:dyDescent="0.2">
      <c r="C6" s="35"/>
      <c r="D6" s="35"/>
    </row>
    <row r="7" spans="1:5" customFormat="1" ht="13.5" thickBot="1" x14ac:dyDescent="0.25">
      <c r="A7" s="2"/>
      <c r="B7" s="2"/>
      <c r="C7" s="2"/>
      <c r="D7" s="2"/>
      <c r="E7" s="2"/>
    </row>
    <row r="8" spans="1:5" x14ac:dyDescent="0.2">
      <c r="A8" s="847" t="s">
        <v>997</v>
      </c>
      <c r="B8" s="848"/>
      <c r="C8" s="849"/>
      <c r="D8" s="36" t="s">
        <v>233</v>
      </c>
      <c r="E8" s="22"/>
    </row>
    <row r="9" spans="1:5" ht="13.5" thickBot="1" x14ac:dyDescent="0.25">
      <c r="A9" s="854" t="s">
        <v>998</v>
      </c>
      <c r="B9" s="855"/>
      <c r="C9" s="37" t="s">
        <v>999</v>
      </c>
      <c r="D9" s="38">
        <f>'Интерактивный прайс-лист'!$F$26*VLOOKUP(D8,last!$B$1:$C$1698,2,0)</f>
        <v>999</v>
      </c>
      <c r="E9" s="22"/>
    </row>
    <row r="10" spans="1:5" customFormat="1" x14ac:dyDescent="0.2">
      <c r="A10" s="845" t="s">
        <v>1000</v>
      </c>
      <c r="B10" s="846"/>
      <c r="C10" s="846"/>
      <c r="D10" s="39"/>
      <c r="E10" s="2"/>
    </row>
    <row r="11" spans="1:5" ht="13.5" thickBot="1" x14ac:dyDescent="0.25">
      <c r="A11" s="44" t="s">
        <v>1001</v>
      </c>
      <c r="B11" s="45" t="s">
        <v>71</v>
      </c>
      <c r="C11" s="37" t="s">
        <v>999</v>
      </c>
      <c r="D11" s="38">
        <f>'Интерактивный прайс-лист'!$F$26*VLOOKUP(B11,last!$B$1:$C$1698,2,0)</f>
        <v>148</v>
      </c>
      <c r="E11" s="22"/>
    </row>
    <row r="12" spans="1:5" x14ac:dyDescent="0.2">
      <c r="A12" s="46"/>
      <c r="B12" s="22"/>
      <c r="C12" s="22"/>
      <c r="D12" s="21"/>
      <c r="E12" s="22"/>
    </row>
    <row r="13" spans="1:5" ht="13.5" thickBot="1" x14ac:dyDescent="0.25">
      <c r="A13" s="22"/>
      <c r="B13" s="22"/>
      <c r="C13" s="21"/>
      <c r="D13" s="21"/>
      <c r="E13" s="22"/>
    </row>
    <row r="14" spans="1:5" ht="13.5" thickBot="1" x14ac:dyDescent="0.25">
      <c r="A14" s="847" t="s">
        <v>997</v>
      </c>
      <c r="B14" s="848"/>
      <c r="C14" s="849"/>
      <c r="D14" s="36" t="s">
        <v>232</v>
      </c>
      <c r="E14" s="22"/>
    </row>
    <row r="15" spans="1:5" ht="13.5" thickBot="1" x14ac:dyDescent="0.25">
      <c r="A15" s="47" t="s">
        <v>998</v>
      </c>
      <c r="B15" s="48"/>
      <c r="C15" s="49" t="s">
        <v>999</v>
      </c>
      <c r="D15" s="38">
        <f>'Интерактивный прайс-лист'!$F$26*VLOOKUP(D14,last!$B$1:$C$1698,2,0)</f>
        <v>1214</v>
      </c>
      <c r="E15" s="22"/>
    </row>
    <row r="16" spans="1:5" x14ac:dyDescent="0.2">
      <c r="A16" s="845" t="s">
        <v>1000</v>
      </c>
      <c r="B16" s="846"/>
      <c r="C16" s="846"/>
      <c r="D16" s="50"/>
      <c r="E16" s="22"/>
    </row>
    <row r="17" spans="1:5" x14ac:dyDescent="0.2">
      <c r="A17" s="40" t="s">
        <v>1002</v>
      </c>
      <c r="B17" s="41" t="s">
        <v>360</v>
      </c>
      <c r="C17" s="42" t="s">
        <v>999</v>
      </c>
      <c r="D17" s="43">
        <f>'Интерактивный прайс-лист'!$F$26*VLOOKUP(B17,last!$B$1:$C$1698,2,0)</f>
        <v>107</v>
      </c>
      <c r="E17" s="22"/>
    </row>
    <row r="18" spans="1:5" ht="13.5" thickBot="1" x14ac:dyDescent="0.25">
      <c r="A18" s="44" t="s">
        <v>1003</v>
      </c>
      <c r="B18" s="45" t="s">
        <v>284</v>
      </c>
      <c r="C18" s="37" t="s">
        <v>999</v>
      </c>
      <c r="D18" s="38">
        <f>'Интерактивный прайс-лист'!$F$26*VLOOKUP(B18,last!$B$1:$C$1698,2,0)</f>
        <v>61</v>
      </c>
      <c r="E18" s="22"/>
    </row>
    <row r="19" spans="1:5" x14ac:dyDescent="0.2">
      <c r="A19" s="22"/>
      <c r="B19" s="22"/>
      <c r="C19" s="21"/>
      <c r="D19" s="21"/>
      <c r="E19" s="22"/>
    </row>
    <row r="20" spans="1:5" x14ac:dyDescent="0.2">
      <c r="A20" s="22"/>
      <c r="B20" s="22"/>
      <c r="C20" s="21"/>
      <c r="D20" s="21"/>
      <c r="E20" s="22"/>
    </row>
  </sheetData>
  <sheetProtection password="CC0B" sheet="1" objects="1" scenarios="1"/>
  <mergeCells count="6">
    <mergeCell ref="A10:C10"/>
    <mergeCell ref="A14:C14"/>
    <mergeCell ref="A16:C16"/>
    <mergeCell ref="A1:C2"/>
    <mergeCell ref="A8:C8"/>
    <mergeCell ref="A9:B9"/>
  </mergeCells>
  <pageMargins left="0.75" right="0.75" top="1" bottom="1" header="0.5" footer="0.5"/>
  <pageSetup paperSize="9" scale="92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D5" sqref="D5"/>
    </sheetView>
  </sheetViews>
  <sheetFormatPr defaultRowHeight="12.75" x14ac:dyDescent="0.2"/>
  <cols>
    <col min="1" max="1" width="23" style="52" customWidth="1"/>
    <col min="2" max="2" width="28.140625" style="52" customWidth="1"/>
    <col min="3" max="3" width="14.28515625" style="52" customWidth="1"/>
    <col min="4" max="5" width="11.5703125" style="52" bestFit="1" customWidth="1"/>
    <col min="6" max="6" width="12.7109375" style="52" bestFit="1" customWidth="1"/>
    <col min="7" max="10" width="11.42578125" style="52" bestFit="1" customWidth="1"/>
    <col min="11" max="11" width="14.28515625" style="52" customWidth="1"/>
    <col min="12" max="16384" width="9.140625" style="52"/>
  </cols>
  <sheetData>
    <row r="1" spans="1:12" ht="13.5" thickBot="1" x14ac:dyDescent="0.25">
      <c r="A1" s="169"/>
      <c r="B1" s="169"/>
      <c r="C1" s="169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24" customHeight="1" x14ac:dyDescent="0.2">
      <c r="A2" s="1163" t="s">
        <v>1460</v>
      </c>
      <c r="B2" s="1164"/>
      <c r="C2" s="1165"/>
      <c r="D2" s="513"/>
      <c r="E2" s="513"/>
      <c r="F2" s="513"/>
      <c r="G2" s="513"/>
      <c r="H2" s="513"/>
      <c r="I2" s="513"/>
      <c r="J2" s="513"/>
      <c r="K2" s="513"/>
      <c r="L2" s="513"/>
    </row>
    <row r="3" spans="1:12" ht="27" customHeight="1" thickBot="1" x14ac:dyDescent="0.25">
      <c r="A3" s="1166"/>
      <c r="B3" s="1167"/>
      <c r="C3" s="1168"/>
      <c r="D3" s="513"/>
      <c r="E3" s="513"/>
      <c r="F3" s="513"/>
      <c r="G3" s="513"/>
      <c r="H3" s="513"/>
      <c r="I3" s="513"/>
      <c r="J3" s="513"/>
      <c r="K3" s="513"/>
      <c r="L3" s="513"/>
    </row>
    <row r="4" spans="1:12" s="169" customFormat="1" ht="5.25" customHeight="1" x14ac:dyDescent="0.2"/>
    <row r="5" spans="1:12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3.5" thickBo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x14ac:dyDescent="0.2">
      <c r="A7" s="1262" t="s">
        <v>1310</v>
      </c>
      <c r="B7" s="1263"/>
      <c r="C7" s="1263"/>
      <c r="D7" s="641" t="s">
        <v>796</v>
      </c>
      <c r="E7" s="640" t="s">
        <v>795</v>
      </c>
      <c r="F7" s="640" t="s">
        <v>794</v>
      </c>
      <c r="G7" s="640" t="s">
        <v>801</v>
      </c>
      <c r="H7" s="640" t="s">
        <v>800</v>
      </c>
      <c r="I7" s="640" t="s">
        <v>799</v>
      </c>
      <c r="J7" s="640" t="s">
        <v>798</v>
      </c>
      <c r="K7" s="639" t="s">
        <v>797</v>
      </c>
      <c r="L7" s="54"/>
    </row>
    <row r="8" spans="1:12" ht="13.5" thickBot="1" x14ac:dyDescent="0.25">
      <c r="A8" s="1264" t="s">
        <v>1308</v>
      </c>
      <c r="B8" s="1265"/>
      <c r="C8" s="1265"/>
      <c r="D8" s="114">
        <f>'Интерактивный прайс-лист'!$F$26*VLOOKUP(D7,last!$B$1:$C$1698,2,0)</f>
        <v>203</v>
      </c>
      <c r="E8" s="76">
        <f>'Интерактивный прайс-лист'!$F$26*VLOOKUP(E7,last!$B$1:$C$1698,2,0)</f>
        <v>209</v>
      </c>
      <c r="F8" s="76">
        <f>'Интерактивный прайс-лист'!$F$26*VLOOKUP(F7,last!$B$1:$C$1698,2,0)</f>
        <v>220</v>
      </c>
      <c r="G8" s="76">
        <f>'Интерактивный прайс-лист'!$F$26*VLOOKUP(G7,last!$B$1:$C$1698,2,0)</f>
        <v>230</v>
      </c>
      <c r="H8" s="76">
        <f>'Интерактивный прайс-лист'!$F$26*VLOOKUP(H7,last!$B$1:$C$1698,2,0)</f>
        <v>248</v>
      </c>
      <c r="I8" s="76">
        <f>'Интерактивный прайс-лист'!$F$26*VLOOKUP(I7,last!$B$1:$C$1698,2,0)</f>
        <v>251</v>
      </c>
      <c r="J8" s="76">
        <f>'Интерактивный прайс-лист'!$F$26*VLOOKUP(J7,last!$B$1:$C$1698,2,0)</f>
        <v>275</v>
      </c>
      <c r="K8" s="75">
        <f>'Интерактивный прайс-лист'!$F$26*VLOOKUP(K7,last!$B$1:$C$1698,2,0)</f>
        <v>293</v>
      </c>
      <c r="L8" s="54"/>
    </row>
    <row r="9" spans="1:12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2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12" ht="13.5" thickBo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2" x14ac:dyDescent="0.2">
      <c r="A12" s="1262" t="s">
        <v>1309</v>
      </c>
      <c r="B12" s="1263"/>
      <c r="C12" s="1269"/>
      <c r="D12" s="1267" t="s">
        <v>802</v>
      </c>
      <c r="E12" s="1268"/>
      <c r="F12" s="54"/>
      <c r="G12" s="54"/>
      <c r="H12" s="54"/>
      <c r="I12" s="54"/>
      <c r="J12" s="54"/>
      <c r="K12" s="54"/>
      <c r="L12" s="54"/>
    </row>
    <row r="13" spans="1:12" ht="13.5" thickBot="1" x14ac:dyDescent="0.25">
      <c r="A13" s="1264" t="s">
        <v>1308</v>
      </c>
      <c r="B13" s="1265"/>
      <c r="C13" s="1266"/>
      <c r="D13" s="1260">
        <f>'Интерактивный прайс-лист'!$F$26*VLOOKUP(D12,last!$B$1:$C$1698,2,0)</f>
        <v>1106</v>
      </c>
      <c r="E13" s="1261" t="e">
        <f>#REF!*VLOOKUP(E10,last!$B$1:$C$1698,2,0)</f>
        <v>#REF!</v>
      </c>
      <c r="F13" s="54"/>
      <c r="G13" s="54"/>
      <c r="H13" s="54"/>
      <c r="I13" s="54"/>
      <c r="J13" s="54"/>
      <c r="K13" s="54"/>
      <c r="L13" s="54"/>
    </row>
    <row r="14" spans="1:12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2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</row>
    <row r="16" spans="1:12" ht="13.5" thickBot="1" x14ac:dyDescent="0.25">
      <c r="A16" s="971" t="s">
        <v>1107</v>
      </c>
      <c r="B16" s="1236"/>
      <c r="C16" s="1236"/>
      <c r="D16" s="1236"/>
      <c r="E16" s="638"/>
      <c r="F16" s="54"/>
      <c r="G16" s="54"/>
      <c r="H16" s="54"/>
      <c r="I16" s="54"/>
      <c r="J16" s="54"/>
      <c r="K16" s="54"/>
      <c r="L16" s="54"/>
    </row>
    <row r="17" spans="1:12" x14ac:dyDescent="0.2">
      <c r="A17" s="1258" t="s">
        <v>1008</v>
      </c>
      <c r="B17" s="637" t="s">
        <v>1007</v>
      </c>
      <c r="C17" s="73" t="s">
        <v>965</v>
      </c>
      <c r="D17" s="72" t="s">
        <v>999</v>
      </c>
      <c r="E17" s="636">
        <f>'Интерактивный прайс-лист'!$F$26*VLOOKUP($C17,last!$B$1:$C$1698,2,0)</f>
        <v>96</v>
      </c>
      <c r="F17" s="54"/>
      <c r="G17" s="54"/>
      <c r="H17" s="54"/>
      <c r="I17" s="54"/>
      <c r="J17" s="54"/>
      <c r="K17" s="54"/>
      <c r="L17" s="54"/>
    </row>
    <row r="18" spans="1:12" x14ac:dyDescent="0.2">
      <c r="A18" s="1259"/>
      <c r="B18" s="635" t="s">
        <v>1007</v>
      </c>
      <c r="C18" s="70" t="s">
        <v>964</v>
      </c>
      <c r="D18" s="85" t="s">
        <v>999</v>
      </c>
      <c r="E18" s="209">
        <f>'Интерактивный прайс-лист'!$F$26*VLOOKUP($C18,last!$B$1:$C$1698,2,0)</f>
        <v>272</v>
      </c>
      <c r="F18" s="54"/>
      <c r="G18" s="54"/>
      <c r="H18" s="54"/>
      <c r="I18" s="54"/>
      <c r="J18" s="54"/>
      <c r="K18" s="54"/>
      <c r="L18" s="54"/>
    </row>
    <row r="19" spans="1:12" x14ac:dyDescent="0.2">
      <c r="A19" s="634" t="s">
        <v>1307</v>
      </c>
      <c r="B19" s="633"/>
      <c r="C19" s="67" t="s">
        <v>252</v>
      </c>
      <c r="D19" s="66" t="s">
        <v>999</v>
      </c>
      <c r="E19" s="209">
        <f>'Интерактивный прайс-лист'!$F$26*VLOOKUP($C19,last!$B$1:$C$1698,2,0)</f>
        <v>208</v>
      </c>
      <c r="F19" s="54"/>
      <c r="G19" s="54"/>
      <c r="H19" s="54"/>
      <c r="I19" s="54"/>
      <c r="J19" s="54"/>
      <c r="K19" s="54"/>
      <c r="L19" s="54"/>
    </row>
    <row r="20" spans="1:12" ht="13.5" thickBot="1" x14ac:dyDescent="0.25">
      <c r="A20" s="632" t="s">
        <v>1306</v>
      </c>
      <c r="B20" s="631"/>
      <c r="C20" s="179" t="s">
        <v>273</v>
      </c>
      <c r="D20" s="77" t="s">
        <v>999</v>
      </c>
      <c r="E20" s="208">
        <f>'Интерактивный прайс-лист'!$F$26*VLOOKUP($C20,last!$B$1:$C$1698,2,0)</f>
        <v>98</v>
      </c>
      <c r="F20" s="54"/>
      <c r="G20" s="54"/>
      <c r="H20" s="54"/>
      <c r="I20" s="54"/>
      <c r="J20" s="54"/>
      <c r="K20" s="54"/>
      <c r="L20" s="54"/>
    </row>
    <row r="21" spans="1:12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1:12" x14ac:dyDescent="0.2">
      <c r="A22" s="54"/>
      <c r="B22" s="54"/>
    </row>
    <row r="23" spans="1:12" x14ac:dyDescent="0.2">
      <c r="A23" s="54"/>
      <c r="B23" s="54"/>
    </row>
    <row r="24" spans="1:12" x14ac:dyDescent="0.2">
      <c r="A24" s="54"/>
      <c r="B24" s="54"/>
    </row>
  </sheetData>
  <sheetProtection password="CC0B" sheet="1" objects="1" scenarios="1"/>
  <mergeCells count="9">
    <mergeCell ref="A17:A18"/>
    <mergeCell ref="A2:C3"/>
    <mergeCell ref="D13:E13"/>
    <mergeCell ref="A7:C7"/>
    <mergeCell ref="A8:C8"/>
    <mergeCell ref="A13:C13"/>
    <mergeCell ref="A16:D16"/>
    <mergeCell ref="D12:E12"/>
    <mergeCell ref="A12:C12"/>
  </mergeCells>
  <pageMargins left="0.75" right="0.75" top="1" bottom="1" header="0.5" footer="0.5"/>
  <pageSetup paperSize="9" scale="77" fitToHeight="8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view="pageBreakPreview" zoomScale="85" zoomScaleNormal="75" zoomScaleSheetLayoutView="85" workbookViewId="0">
      <pane ySplit="3" topLeftCell="A4" activePane="bottomLeft" state="frozen"/>
      <selection activeCell="A82" sqref="A82:E93"/>
      <selection pane="bottomLeft" activeCell="D5" sqref="D5"/>
    </sheetView>
  </sheetViews>
  <sheetFormatPr defaultRowHeight="12.75" x14ac:dyDescent="0.2"/>
  <cols>
    <col min="1" max="1" width="24.85546875" style="523" customWidth="1"/>
    <col min="2" max="2" width="79.85546875" style="523" customWidth="1"/>
    <col min="3" max="3" width="17" style="523" customWidth="1"/>
    <col min="4" max="4" width="17.42578125" style="523" customWidth="1"/>
    <col min="5" max="5" width="14.140625" style="515" customWidth="1"/>
    <col min="6" max="6" width="15.140625" style="515" customWidth="1"/>
    <col min="7" max="7" width="9.140625" style="515"/>
    <col min="8" max="9" width="9.140625" style="52"/>
    <col min="10" max="16384" width="9.140625" style="515"/>
  </cols>
  <sheetData>
    <row r="1" spans="1:9" x14ac:dyDescent="0.2">
      <c r="A1" s="948" t="s">
        <v>1151</v>
      </c>
      <c r="B1" s="949"/>
      <c r="C1" s="949"/>
      <c r="D1" s="950"/>
    </row>
    <row r="2" spans="1:9" ht="13.5" thickBot="1" x14ac:dyDescent="0.25">
      <c r="A2" s="951"/>
      <c r="B2" s="952"/>
      <c r="C2" s="952"/>
      <c r="D2" s="953"/>
    </row>
    <row r="3" spans="1:9" s="521" customFormat="1" ht="6" customHeight="1" x14ac:dyDescent="0.2">
      <c r="A3" s="522"/>
      <c r="B3" s="522"/>
      <c r="C3" s="522"/>
      <c r="D3" s="522"/>
      <c r="H3" s="169"/>
      <c r="I3" s="169"/>
    </row>
    <row r="4" spans="1:9" x14ac:dyDescent="0.2">
      <c r="A4" s="524"/>
      <c r="B4" s="524"/>
      <c r="C4" s="524"/>
      <c r="D4" s="524"/>
    </row>
    <row r="5" spans="1:9" s="52" customFormat="1" ht="13.5" thickBot="1" x14ac:dyDescent="0.25">
      <c r="A5" s="54"/>
      <c r="B5" s="54"/>
      <c r="C5" s="54"/>
      <c r="D5" s="54"/>
    </row>
    <row r="6" spans="1:9" s="52" customFormat="1" ht="15.75" thickBot="1" x14ac:dyDescent="0.25">
      <c r="A6" s="1153" t="s">
        <v>1353</v>
      </c>
      <c r="B6" s="1154"/>
      <c r="C6" s="1155"/>
      <c r="D6" s="54"/>
    </row>
    <row r="7" spans="1:9" s="52" customFormat="1" x14ac:dyDescent="0.2">
      <c r="A7" s="1270" t="s">
        <v>1352</v>
      </c>
      <c r="B7" s="1272" t="s">
        <v>1200</v>
      </c>
      <c r="C7" s="656" t="s">
        <v>1334</v>
      </c>
      <c r="D7" s="54"/>
    </row>
    <row r="8" spans="1:9" s="52" customFormat="1" ht="13.5" thickBot="1" x14ac:dyDescent="0.25">
      <c r="A8" s="1271"/>
      <c r="B8" s="1273"/>
      <c r="C8" s="655" t="s">
        <v>999</v>
      </c>
      <c r="D8" s="54"/>
    </row>
    <row r="9" spans="1:9" s="52" customFormat="1" x14ac:dyDescent="0.2">
      <c r="A9" s="660" t="s">
        <v>1351</v>
      </c>
      <c r="B9" s="653"/>
      <c r="C9" s="661"/>
      <c r="D9" s="54"/>
    </row>
    <row r="10" spans="1:9" s="52" customFormat="1" x14ac:dyDescent="0.2">
      <c r="A10" s="647" t="s">
        <v>1778</v>
      </c>
      <c r="B10" s="646" t="s">
        <v>1350</v>
      </c>
      <c r="C10" s="645">
        <f>'Интерактивный прайс-лист'!$F$26*VLOOKUP($A10,last!$B$1:$C$1698,2,0)</f>
        <v>390</v>
      </c>
      <c r="D10" s="54"/>
    </row>
    <row r="11" spans="1:9" s="52" customFormat="1" x14ac:dyDescent="0.2">
      <c r="A11" s="660" t="s">
        <v>1349</v>
      </c>
      <c r="B11" s="649"/>
      <c r="C11" s="659"/>
      <c r="D11" s="54"/>
    </row>
    <row r="12" spans="1:9" s="52" customFormat="1" x14ac:dyDescent="0.2">
      <c r="A12" s="647" t="s">
        <v>917</v>
      </c>
      <c r="B12" s="646" t="s">
        <v>1348</v>
      </c>
      <c r="C12" s="645">
        <f>'Интерактивный прайс-лист'!$F$26*VLOOKUP($A12,last!$B$1:$C$1698,2,0)</f>
        <v>3720</v>
      </c>
      <c r="D12" s="54"/>
    </row>
    <row r="13" spans="1:9" s="52" customFormat="1" x14ac:dyDescent="0.2">
      <c r="A13" s="647" t="s">
        <v>916</v>
      </c>
      <c r="B13" s="646" t="s">
        <v>1347</v>
      </c>
      <c r="C13" s="645">
        <f>'Интерактивный прайс-лист'!$F$26*VLOOKUP($A13,last!$B$1:$C$1698,2,0)</f>
        <v>1228</v>
      </c>
      <c r="D13" s="54"/>
    </row>
    <row r="14" spans="1:9" s="52" customFormat="1" x14ac:dyDescent="0.2">
      <c r="A14" s="647" t="s">
        <v>915</v>
      </c>
      <c r="B14" s="646" t="s">
        <v>1346</v>
      </c>
      <c r="C14" s="645">
        <f>'Интерактивный прайс-лист'!$F$26*VLOOKUP($A14,last!$B$1:$C$1698,2,0)</f>
        <v>4649</v>
      </c>
      <c r="D14" s="54"/>
    </row>
    <row r="15" spans="1:9" s="52" customFormat="1" x14ac:dyDescent="0.2">
      <c r="A15" s="647" t="s">
        <v>919</v>
      </c>
      <c r="B15" s="646" t="s">
        <v>1345</v>
      </c>
      <c r="C15" s="645">
        <f>'Интерактивный прайс-лист'!$F$26*VLOOKUP($A15,last!$B$1:$C$1698,2,0)</f>
        <v>3069</v>
      </c>
      <c r="D15" s="54"/>
    </row>
    <row r="16" spans="1:9" s="52" customFormat="1" x14ac:dyDescent="0.2">
      <c r="A16" s="647" t="s">
        <v>918</v>
      </c>
      <c r="B16" s="646" t="s">
        <v>1344</v>
      </c>
      <c r="C16" s="645">
        <f>'Интерактивный прайс-лист'!$F$26*VLOOKUP($A16,last!$B$1:$C$1698,2,0)</f>
        <v>4570</v>
      </c>
      <c r="D16" s="54"/>
    </row>
    <row r="17" spans="1:5" s="52" customFormat="1" x14ac:dyDescent="0.2">
      <c r="A17" s="650" t="s">
        <v>1187</v>
      </c>
      <c r="B17" s="649"/>
      <c r="C17" s="648"/>
      <c r="D17" s="54"/>
    </row>
    <row r="18" spans="1:5" s="52" customFormat="1" x14ac:dyDescent="0.2">
      <c r="A18" s="647" t="s">
        <v>908</v>
      </c>
      <c r="B18" s="646" t="s">
        <v>1187</v>
      </c>
      <c r="C18" s="645">
        <f>'Интерактивный прайс-лист'!$F$26*VLOOKUP($A18,last!$B$1:$C$1698,2,0)</f>
        <v>2682</v>
      </c>
      <c r="D18" s="54"/>
    </row>
    <row r="19" spans="1:5" s="52" customFormat="1" x14ac:dyDescent="0.2">
      <c r="A19" s="650" t="s">
        <v>1714</v>
      </c>
      <c r="B19" s="649"/>
      <c r="C19" s="648"/>
      <c r="D19" s="54"/>
    </row>
    <row r="20" spans="1:5" s="52" customFormat="1" x14ac:dyDescent="0.2">
      <c r="A20" s="647" t="s">
        <v>914</v>
      </c>
      <c r="B20" s="646" t="s">
        <v>1715</v>
      </c>
      <c r="C20" s="645">
        <f>'Интерактивный прайс-лист'!$F$26*VLOOKUP($A20,last!$B$1:$C$1698,2,0)</f>
        <v>1771</v>
      </c>
      <c r="D20" s="54"/>
    </row>
    <row r="21" spans="1:5" s="52" customFormat="1" x14ac:dyDescent="0.2">
      <c r="A21" s="650" t="s">
        <v>1186</v>
      </c>
      <c r="B21" s="649"/>
      <c r="C21" s="648"/>
      <c r="D21" s="54"/>
    </row>
    <row r="22" spans="1:5" s="52" customFormat="1" x14ac:dyDescent="0.2">
      <c r="A22" s="651" t="s">
        <v>1185</v>
      </c>
      <c r="B22" s="649"/>
      <c r="C22" s="648"/>
      <c r="D22" s="54"/>
    </row>
    <row r="23" spans="1:5" s="658" customFormat="1" x14ac:dyDescent="0.2">
      <c r="A23" s="647" t="s">
        <v>907</v>
      </c>
      <c r="B23" s="646" t="s">
        <v>1343</v>
      </c>
      <c r="C23" s="645">
        <f>'Интерактивный прайс-лист'!$F$26*VLOOKUP($A23,last!$B$1:$C$1698,2,0)</f>
        <v>9301</v>
      </c>
      <c r="D23" s="54"/>
      <c r="E23" s="52"/>
    </row>
    <row r="24" spans="1:5" s="658" customFormat="1" x14ac:dyDescent="0.2">
      <c r="A24" s="647" t="s">
        <v>922</v>
      </c>
      <c r="B24" s="646" t="s">
        <v>1342</v>
      </c>
      <c r="C24" s="645">
        <f>'Интерактивный прайс-лист'!$F$26*VLOOKUP($A24,last!$B$1:$C$1698,2,0)</f>
        <v>2159</v>
      </c>
      <c r="D24" s="54"/>
      <c r="E24" s="52"/>
    </row>
    <row r="25" spans="1:5" s="52" customFormat="1" x14ac:dyDescent="0.2">
      <c r="A25" s="651" t="s">
        <v>1183</v>
      </c>
      <c r="B25" s="649"/>
      <c r="C25" s="648"/>
      <c r="D25" s="54"/>
    </row>
    <row r="26" spans="1:5" s="52" customFormat="1" x14ac:dyDescent="0.2">
      <c r="A26" s="647" t="s">
        <v>906</v>
      </c>
      <c r="B26" s="646" t="s">
        <v>1182</v>
      </c>
      <c r="C26" s="645">
        <f>'Интерактивный прайс-лист'!$F$26*VLOOKUP($A26,last!$B$1:$C$1698,2,0)</f>
        <v>1972</v>
      </c>
      <c r="D26" s="54"/>
    </row>
    <row r="27" spans="1:5" s="52" customFormat="1" x14ac:dyDescent="0.2">
      <c r="A27" s="651" t="s">
        <v>1181</v>
      </c>
      <c r="B27" s="649"/>
      <c r="C27" s="648"/>
      <c r="D27" s="54"/>
    </row>
    <row r="28" spans="1:5" s="52" customFormat="1" x14ac:dyDescent="0.2">
      <c r="A28" s="647" t="s">
        <v>182</v>
      </c>
      <c r="B28" s="646" t="s">
        <v>1178</v>
      </c>
      <c r="C28" s="645">
        <f>'Интерактивный прайс-лист'!$F$26*VLOOKUP($A28,last!$B$1:$C$1698,2,0)</f>
        <v>446</v>
      </c>
      <c r="D28" s="54"/>
    </row>
    <row r="29" spans="1:5" s="52" customFormat="1" x14ac:dyDescent="0.2">
      <c r="A29" s="647" t="s">
        <v>26</v>
      </c>
      <c r="B29" s="646" t="s">
        <v>1341</v>
      </c>
      <c r="C29" s="645">
        <f>'Интерактивный прайс-лист'!$F$26*VLOOKUP($A29,last!$B$1:$C$1698,2,0)</f>
        <v>496</v>
      </c>
      <c r="D29" s="54"/>
    </row>
    <row r="30" spans="1:5" s="52" customFormat="1" x14ac:dyDescent="0.2">
      <c r="A30" s="647" t="s">
        <v>180</v>
      </c>
      <c r="B30" s="646" t="s">
        <v>1176</v>
      </c>
      <c r="C30" s="645">
        <f>'Интерактивный прайс-лист'!$F$26*VLOOKUP($A30,last!$B$1:$C$1698,2,0)</f>
        <v>335</v>
      </c>
      <c r="D30" s="54"/>
    </row>
    <row r="31" spans="1:5" s="52" customFormat="1" x14ac:dyDescent="0.2">
      <c r="A31" s="647" t="s">
        <v>181</v>
      </c>
      <c r="B31" s="646" t="s">
        <v>1175</v>
      </c>
      <c r="C31" s="645">
        <f>'Интерактивный прайс-лист'!$F$26*VLOOKUP($A31,last!$B$1:$C$1698,2,0)</f>
        <v>446</v>
      </c>
      <c r="D31" s="54"/>
    </row>
    <row r="32" spans="1:5" s="52" customFormat="1" x14ac:dyDescent="0.2">
      <c r="A32" s="651" t="s">
        <v>1174</v>
      </c>
      <c r="B32" s="649"/>
      <c r="C32" s="648"/>
      <c r="D32" s="54"/>
    </row>
    <row r="33" spans="1:5" s="52" customFormat="1" ht="25.5" x14ac:dyDescent="0.2">
      <c r="A33" s="647" t="s">
        <v>37</v>
      </c>
      <c r="B33" s="657" t="s">
        <v>1340</v>
      </c>
      <c r="C33" s="645">
        <f>'Интерактивный прайс-лист'!$F$26*VLOOKUP($A33,last!$B$1:$C$1698,2,0)</f>
        <v>294</v>
      </c>
      <c r="D33" s="54"/>
    </row>
    <row r="34" spans="1:5" s="52" customFormat="1" ht="25.5" x14ac:dyDescent="0.2">
      <c r="A34" s="647" t="s">
        <v>38</v>
      </c>
      <c r="B34" s="657" t="s">
        <v>1339</v>
      </c>
      <c r="C34" s="645">
        <f>'Интерактивный прайс-лист'!$F$26*VLOOKUP($A34,last!$B$1:$C$1698,2,0)</f>
        <v>261</v>
      </c>
      <c r="D34" s="54"/>
    </row>
    <row r="35" spans="1:5" s="52" customFormat="1" x14ac:dyDescent="0.2">
      <c r="A35" s="650" t="s">
        <v>1338</v>
      </c>
      <c r="B35" s="649"/>
      <c r="C35" s="648"/>
      <c r="D35" s="54"/>
    </row>
    <row r="36" spans="1:5" s="52" customFormat="1" x14ac:dyDescent="0.2">
      <c r="A36" s="651" t="s">
        <v>1337</v>
      </c>
      <c r="B36" s="649"/>
      <c r="C36" s="648"/>
      <c r="D36" s="54"/>
    </row>
    <row r="37" spans="1:5" s="52" customFormat="1" x14ac:dyDescent="0.2">
      <c r="A37" s="647" t="s">
        <v>897</v>
      </c>
      <c r="B37" s="646" t="s">
        <v>1336</v>
      </c>
      <c r="C37" s="645">
        <f>'Интерактивный прайс-лист'!$F$26*VLOOKUP($A37,last!$B$1:$C$1698,2,0)</f>
        <v>981</v>
      </c>
      <c r="D37" s="54"/>
    </row>
    <row r="38" spans="1:5" s="52" customFormat="1" x14ac:dyDescent="0.2">
      <c r="A38" s="650" t="s">
        <v>1171</v>
      </c>
      <c r="B38" s="649"/>
      <c r="C38" s="648"/>
      <c r="D38" s="54"/>
    </row>
    <row r="39" spans="1:5" s="52" customFormat="1" x14ac:dyDescent="0.2">
      <c r="A39" s="647" t="s">
        <v>913</v>
      </c>
      <c r="B39" s="646" t="s">
        <v>1169</v>
      </c>
      <c r="C39" s="645">
        <f>'Интерактивный прайс-лист'!$F$26*VLOOKUP($A39,last!$B$1:$C$1698,2,0)</f>
        <v>897</v>
      </c>
      <c r="D39" s="54"/>
    </row>
    <row r="40" spans="1:5" s="52" customFormat="1" x14ac:dyDescent="0.2">
      <c r="A40" s="647" t="s">
        <v>910</v>
      </c>
      <c r="B40" s="646" t="s">
        <v>1167</v>
      </c>
      <c r="C40" s="645">
        <f>'Интерактивный прайс-лист'!$F$26*VLOOKUP($A40,last!$B$1:$C$1698,2,0)</f>
        <v>1482</v>
      </c>
      <c r="D40" s="54"/>
    </row>
    <row r="41" spans="1:5" s="52" customFormat="1" x14ac:dyDescent="0.2">
      <c r="A41" s="647" t="s">
        <v>904</v>
      </c>
      <c r="B41" s="646" t="s">
        <v>1165</v>
      </c>
      <c r="C41" s="645">
        <f>'Интерактивный прайс-лист'!$F$26*VLOOKUP($A41,last!$B$1:$C$1698,2,0)</f>
        <v>1124</v>
      </c>
      <c r="D41" s="54"/>
    </row>
    <row r="42" spans="1:5" s="52" customFormat="1" x14ac:dyDescent="0.2">
      <c r="A42" s="650" t="s">
        <v>1107</v>
      </c>
      <c r="B42" s="649"/>
      <c r="C42" s="648"/>
      <c r="D42" s="54"/>
    </row>
    <row r="43" spans="1:5" s="52" customFormat="1" x14ac:dyDescent="0.2">
      <c r="A43" s="647" t="s">
        <v>903</v>
      </c>
      <c r="B43" s="646" t="s">
        <v>1163</v>
      </c>
      <c r="C43" s="645">
        <f>'Интерактивный прайс-лист'!$F$26*VLOOKUP($A43,last!$B$1:$C$1698,2,0)</f>
        <v>209</v>
      </c>
      <c r="D43" s="54"/>
    </row>
    <row r="44" spans="1:5" s="52" customFormat="1" x14ac:dyDescent="0.2">
      <c r="A44" s="647" t="s">
        <v>898</v>
      </c>
      <c r="B44" s="646" t="s">
        <v>1161</v>
      </c>
      <c r="C44" s="645">
        <f>'Интерактивный прайс-лист'!$F$26*VLOOKUP($A44,last!$B$1:$C$1698,2,0)</f>
        <v>242</v>
      </c>
      <c r="D44" s="54"/>
    </row>
    <row r="45" spans="1:5" s="52" customFormat="1" x14ac:dyDescent="0.2">
      <c r="A45" s="647" t="s">
        <v>902</v>
      </c>
      <c r="B45" s="646" t="s">
        <v>1160</v>
      </c>
      <c r="C45" s="645">
        <f>'Интерактивный прайс-лист'!$F$26*VLOOKUP($A45,last!$B$1:$C$1698,2,0)</f>
        <v>749</v>
      </c>
      <c r="D45" s="54"/>
    </row>
    <row r="46" spans="1:5" s="52" customFormat="1" ht="13.5" thickBot="1" x14ac:dyDescent="0.25">
      <c r="A46" s="644" t="s">
        <v>1614</v>
      </c>
      <c r="B46" s="643" t="s">
        <v>1159</v>
      </c>
      <c r="C46" s="642">
        <f>'Интерактивный прайс-лист'!$F$26*VLOOKUP($A46,last!$B$1:$C$1698,2,0)</f>
        <v>354</v>
      </c>
      <c r="D46" s="54"/>
    </row>
    <row r="47" spans="1:5" s="52" customFormat="1" x14ac:dyDescent="0.2">
      <c r="A47" s="54"/>
      <c r="B47" s="177"/>
      <c r="C47" s="55"/>
      <c r="D47" s="54"/>
      <c r="E47" s="54"/>
    </row>
    <row r="48" spans="1:5" s="52" customFormat="1" x14ac:dyDescent="0.2">
      <c r="A48" s="54"/>
      <c r="B48" s="177"/>
      <c r="C48" s="55"/>
      <c r="D48" s="54"/>
      <c r="E48" s="54"/>
    </row>
    <row r="49" spans="1:5" ht="13.5" thickBot="1" x14ac:dyDescent="0.25">
      <c r="A49" s="524"/>
      <c r="B49" s="524"/>
      <c r="C49" s="524"/>
      <c r="D49" s="524"/>
      <c r="E49" s="514"/>
    </row>
    <row r="50" spans="1:5" ht="15.75" thickBot="1" x14ac:dyDescent="0.25">
      <c r="A50" s="1153" t="s">
        <v>1335</v>
      </c>
      <c r="B50" s="1154"/>
      <c r="C50" s="1155"/>
      <c r="D50" s="524"/>
      <c r="E50" s="514"/>
    </row>
    <row r="51" spans="1:5" x14ac:dyDescent="0.2">
      <c r="A51" s="1270" t="s">
        <v>991</v>
      </c>
      <c r="B51" s="1272" t="s">
        <v>1200</v>
      </c>
      <c r="C51" s="656" t="s">
        <v>1334</v>
      </c>
      <c r="D51" s="524"/>
      <c r="E51" s="514"/>
    </row>
    <row r="52" spans="1:5" ht="13.5" thickBot="1" x14ac:dyDescent="0.25">
      <c r="A52" s="1271"/>
      <c r="B52" s="1273"/>
      <c r="C52" s="655" t="s">
        <v>999</v>
      </c>
      <c r="D52" s="524"/>
      <c r="E52" s="514"/>
    </row>
    <row r="53" spans="1:5" x14ac:dyDescent="0.2">
      <c r="A53" s="654" t="s">
        <v>1333</v>
      </c>
      <c r="B53" s="653"/>
      <c r="C53" s="652"/>
      <c r="D53" s="524"/>
      <c r="E53" s="514"/>
    </row>
    <row r="54" spans="1:5" x14ac:dyDescent="0.2">
      <c r="A54" s="647" t="s">
        <v>314</v>
      </c>
      <c r="B54" s="646" t="s">
        <v>1330</v>
      </c>
      <c r="C54" s="645">
        <f>'Интерактивный прайс-лист'!$F$26*VLOOKUP($A54,last!$B$1:$C$1698,2,0)</f>
        <v>132</v>
      </c>
      <c r="D54" s="524"/>
      <c r="E54" s="514"/>
    </row>
    <row r="55" spans="1:5" x14ac:dyDescent="0.2">
      <c r="A55" s="647" t="s">
        <v>311</v>
      </c>
      <c r="B55" s="646" t="s">
        <v>1329</v>
      </c>
      <c r="C55" s="645">
        <f>'Интерактивный прайс-лист'!$F$26*VLOOKUP($A55,last!$B$1:$C$1698,2,0)</f>
        <v>150</v>
      </c>
      <c r="D55" s="524"/>
      <c r="E55" s="514"/>
    </row>
    <row r="56" spans="1:5" x14ac:dyDescent="0.2">
      <c r="A56" s="647" t="s">
        <v>309</v>
      </c>
      <c r="B56" s="646" t="s">
        <v>1326</v>
      </c>
      <c r="C56" s="645">
        <f>'Интерактивный прайс-лист'!$F$26*VLOOKUP($A56,last!$B$1:$C$1698,2,0)</f>
        <v>116</v>
      </c>
      <c r="D56" s="524"/>
      <c r="E56" s="514"/>
    </row>
    <row r="57" spans="1:5" x14ac:dyDescent="0.2">
      <c r="A57" s="647" t="s">
        <v>307</v>
      </c>
      <c r="B57" s="646" t="s">
        <v>1325</v>
      </c>
      <c r="C57" s="645">
        <f>'Интерактивный прайс-лист'!$F$26*VLOOKUP($A57,last!$B$1:$C$1698,2,0)</f>
        <v>228</v>
      </c>
      <c r="D57" s="524"/>
      <c r="E57" s="514"/>
    </row>
    <row r="58" spans="1:5" x14ac:dyDescent="0.2">
      <c r="A58" s="650" t="s">
        <v>1332</v>
      </c>
      <c r="B58" s="649"/>
      <c r="C58" s="648"/>
      <c r="D58" s="524"/>
      <c r="E58" s="514"/>
    </row>
    <row r="59" spans="1:5" x14ac:dyDescent="0.2">
      <c r="A59" s="647" t="s">
        <v>312</v>
      </c>
      <c r="B59" s="646" t="s">
        <v>1327</v>
      </c>
      <c r="C59" s="645">
        <f>'Интерактивный прайс-лист'!$F$26*VLOOKUP($A59,last!$B$1:$C$1698,2,0)</f>
        <v>217</v>
      </c>
      <c r="D59" s="524"/>
      <c r="E59" s="514"/>
    </row>
    <row r="60" spans="1:5" x14ac:dyDescent="0.2">
      <c r="A60" s="647" t="s">
        <v>310</v>
      </c>
      <c r="B60" s="646" t="s">
        <v>1326</v>
      </c>
      <c r="C60" s="645">
        <f>'Интерактивный прайс-лист'!$F$26*VLOOKUP($A60,last!$B$1:$C$1698,2,0)</f>
        <v>262</v>
      </c>
      <c r="D60" s="524"/>
      <c r="E60" s="514"/>
    </row>
    <row r="61" spans="1:5" x14ac:dyDescent="0.2">
      <c r="A61" s="647" t="s">
        <v>308</v>
      </c>
      <c r="B61" s="646" t="s">
        <v>1325</v>
      </c>
      <c r="C61" s="645">
        <f>'Интерактивный прайс-лист'!$F$26*VLOOKUP($A61,last!$B$1:$C$1698,2,0)</f>
        <v>343</v>
      </c>
      <c r="D61" s="524"/>
      <c r="E61" s="514"/>
    </row>
    <row r="62" spans="1:5" x14ac:dyDescent="0.2">
      <c r="A62" s="650" t="s">
        <v>1331</v>
      </c>
      <c r="B62" s="649"/>
      <c r="C62" s="648"/>
      <c r="D62" s="524"/>
      <c r="E62" s="514"/>
    </row>
    <row r="63" spans="1:5" x14ac:dyDescent="0.2">
      <c r="A63" s="647" t="s">
        <v>306</v>
      </c>
      <c r="B63" s="646" t="s">
        <v>1330</v>
      </c>
      <c r="C63" s="645">
        <f>'Интерактивный прайс-лист'!$F$26*VLOOKUP($A63,last!$B$1:$C$1698,2,0)</f>
        <v>148</v>
      </c>
      <c r="D63" s="524"/>
      <c r="E63" s="514"/>
    </row>
    <row r="64" spans="1:5" x14ac:dyDescent="0.2">
      <c r="A64" s="647" t="s">
        <v>304</v>
      </c>
      <c r="B64" s="646" t="s">
        <v>1329</v>
      </c>
      <c r="C64" s="645">
        <f>'Интерактивный прайс-лист'!$F$26*VLOOKUP($A64,last!$B$1:$C$1698,2,0)</f>
        <v>171</v>
      </c>
      <c r="D64" s="524"/>
      <c r="E64" s="514"/>
    </row>
    <row r="65" spans="1:5" x14ac:dyDescent="0.2">
      <c r="A65" s="647" t="s">
        <v>302</v>
      </c>
      <c r="B65" s="646" t="s">
        <v>1326</v>
      </c>
      <c r="C65" s="645">
        <f>'Интерактивный прайс-лист'!$F$26*VLOOKUP($A65,last!$B$1:$C$1698,2,0)</f>
        <v>275</v>
      </c>
      <c r="D65" s="524"/>
      <c r="E65" s="514"/>
    </row>
    <row r="66" spans="1:5" x14ac:dyDescent="0.2">
      <c r="A66" s="647" t="s">
        <v>300</v>
      </c>
      <c r="B66" s="646" t="s">
        <v>1325</v>
      </c>
      <c r="C66" s="645">
        <f>'Интерактивный прайс-лист'!$F$26*VLOOKUP($A66,last!$B$1:$C$1698,2,0)</f>
        <v>377</v>
      </c>
      <c r="D66" s="524"/>
      <c r="E66" s="514"/>
    </row>
    <row r="67" spans="1:5" x14ac:dyDescent="0.2">
      <c r="A67" s="650" t="s">
        <v>1328</v>
      </c>
      <c r="B67" s="649"/>
      <c r="C67" s="648"/>
      <c r="D67" s="524"/>
      <c r="E67" s="514"/>
    </row>
    <row r="68" spans="1:5" x14ac:dyDescent="0.2">
      <c r="A68" s="647" t="s">
        <v>305</v>
      </c>
      <c r="B68" s="646" t="s">
        <v>1327</v>
      </c>
      <c r="C68" s="645">
        <f>'Интерактивный прайс-лист'!$F$26*VLOOKUP($A68,last!$B$1:$C$1698,2,0)</f>
        <v>309</v>
      </c>
      <c r="D68" s="524"/>
      <c r="E68" s="514"/>
    </row>
    <row r="69" spans="1:5" x14ac:dyDescent="0.2">
      <c r="A69" s="647" t="s">
        <v>303</v>
      </c>
      <c r="B69" s="646" t="s">
        <v>1326</v>
      </c>
      <c r="C69" s="645">
        <f>'Интерактивный прайс-лист'!$F$26*VLOOKUP($A69,last!$B$1:$C$1698,2,0)</f>
        <v>371</v>
      </c>
      <c r="D69" s="524"/>
      <c r="E69" s="514"/>
    </row>
    <row r="70" spans="1:5" x14ac:dyDescent="0.2">
      <c r="A70" s="647" t="s">
        <v>301</v>
      </c>
      <c r="B70" s="646" t="s">
        <v>1325</v>
      </c>
      <c r="C70" s="645">
        <f>'Интерактивный прайс-лист'!$F$26*VLOOKUP($A70,last!$B$1:$C$1698,2,0)</f>
        <v>514</v>
      </c>
      <c r="D70" s="524"/>
      <c r="E70" s="514"/>
    </row>
    <row r="71" spans="1:5" x14ac:dyDescent="0.2">
      <c r="A71" s="650" t="s">
        <v>1324</v>
      </c>
      <c r="B71" s="649"/>
      <c r="C71" s="648"/>
      <c r="D71" s="524"/>
      <c r="E71" s="514"/>
    </row>
    <row r="72" spans="1:5" x14ac:dyDescent="0.2">
      <c r="A72" s="647" t="s">
        <v>1716</v>
      </c>
      <c r="B72" s="646" t="s">
        <v>1323</v>
      </c>
      <c r="C72" s="645">
        <f>'Интерактивный прайс-лист'!$F$26*VLOOKUP($A72,last!$B$1:$C$1698,2,0)</f>
        <v>650</v>
      </c>
      <c r="D72" s="524"/>
      <c r="E72" s="514"/>
    </row>
    <row r="73" spans="1:5" x14ac:dyDescent="0.2">
      <c r="A73" s="647" t="s">
        <v>1717</v>
      </c>
      <c r="B73" s="646" t="s">
        <v>1322</v>
      </c>
      <c r="C73" s="645">
        <f>'Интерактивный прайс-лист'!$F$26*VLOOKUP($A73,last!$B$1:$C$1698,2,0)</f>
        <v>1009</v>
      </c>
      <c r="D73" s="524"/>
      <c r="E73" s="514"/>
    </row>
    <row r="74" spans="1:5" x14ac:dyDescent="0.2">
      <c r="A74" s="647" t="s">
        <v>1718</v>
      </c>
      <c r="B74" s="646" t="s">
        <v>1321</v>
      </c>
      <c r="C74" s="645">
        <f>'Интерактивный прайс-лист'!$F$26*VLOOKUP($A74,last!$B$1:$C$1698,2,0)</f>
        <v>1189</v>
      </c>
      <c r="D74" s="524"/>
      <c r="E74" s="514"/>
    </row>
    <row r="75" spans="1:5" x14ac:dyDescent="0.2">
      <c r="A75" s="647" t="s">
        <v>940</v>
      </c>
      <c r="B75" s="646" t="s">
        <v>1320</v>
      </c>
      <c r="C75" s="645">
        <f>'Интерактивный прайс-лист'!$F$26*VLOOKUP($A75,last!$B$1:$C$1698,2,0)</f>
        <v>3950</v>
      </c>
      <c r="D75" s="524"/>
      <c r="E75" s="514"/>
    </row>
    <row r="76" spans="1:5" x14ac:dyDescent="0.2">
      <c r="A76" s="647" t="s">
        <v>939</v>
      </c>
      <c r="B76" s="646" t="s">
        <v>1319</v>
      </c>
      <c r="C76" s="645">
        <f>'Интерактивный прайс-лист'!$F$26*VLOOKUP($A76,last!$B$1:$C$1698,2,0)</f>
        <v>5956</v>
      </c>
      <c r="D76" s="524"/>
      <c r="E76" s="514"/>
    </row>
    <row r="77" spans="1:5" x14ac:dyDescent="0.2">
      <c r="A77" s="651"/>
      <c r="B77" s="649"/>
      <c r="C77" s="648"/>
      <c r="D77" s="524"/>
      <c r="E77" s="514"/>
    </row>
    <row r="78" spans="1:5" x14ac:dyDescent="0.2">
      <c r="A78" s="650" t="s">
        <v>1318</v>
      </c>
      <c r="B78" s="649"/>
      <c r="C78" s="648"/>
      <c r="D78" s="524"/>
      <c r="E78" s="514"/>
    </row>
    <row r="79" spans="1:5" x14ac:dyDescent="0.2">
      <c r="A79" s="650" t="s">
        <v>1719</v>
      </c>
      <c r="B79" s="649"/>
      <c r="C79" s="648"/>
      <c r="D79" s="524"/>
      <c r="E79" s="514"/>
    </row>
    <row r="80" spans="1:5" x14ac:dyDescent="0.2">
      <c r="A80" s="647" t="s">
        <v>25</v>
      </c>
      <c r="B80" s="646" t="s">
        <v>1315</v>
      </c>
      <c r="C80" s="645">
        <f>'Интерактивный прайс-лист'!$F$26*VLOOKUP($A80,last!$B$1:$C$1698,2,0)</f>
        <v>172</v>
      </c>
      <c r="D80" s="524"/>
      <c r="E80" s="514"/>
    </row>
    <row r="81" spans="1:6" x14ac:dyDescent="0.2">
      <c r="A81" s="647" t="s">
        <v>24</v>
      </c>
      <c r="B81" s="646" t="s">
        <v>1314</v>
      </c>
      <c r="C81" s="645">
        <f>'Интерактивный прайс-лист'!$F$26*VLOOKUP($A81,last!$B$1:$C$1698,2,0)</f>
        <v>354</v>
      </c>
      <c r="D81" s="524"/>
      <c r="E81" s="514"/>
    </row>
    <row r="82" spans="1:6" s="52" customFormat="1" x14ac:dyDescent="0.2">
      <c r="A82" s="650" t="s">
        <v>1720</v>
      </c>
      <c r="B82" s="649"/>
      <c r="C82" s="648"/>
      <c r="D82" s="54"/>
      <c r="E82" s="54"/>
    </row>
    <row r="83" spans="1:6" s="52" customFormat="1" x14ac:dyDescent="0.2">
      <c r="A83" s="647" t="s">
        <v>23</v>
      </c>
      <c r="B83" s="646" t="s">
        <v>1315</v>
      </c>
      <c r="C83" s="645">
        <f>'Интерактивный прайс-лист'!$F$26*VLOOKUP($A83,last!$B$1:$C$1698,2,0)</f>
        <v>290</v>
      </c>
      <c r="D83" s="54"/>
      <c r="E83" s="54"/>
    </row>
    <row r="84" spans="1:6" s="52" customFormat="1" x14ac:dyDescent="0.2">
      <c r="A84" s="647" t="s">
        <v>22</v>
      </c>
      <c r="B84" s="646" t="s">
        <v>1314</v>
      </c>
      <c r="C84" s="645">
        <f>'Интерактивный прайс-лист'!$F$26*VLOOKUP($A84,last!$B$1:$C$1698,2,0)</f>
        <v>574</v>
      </c>
      <c r="D84" s="54"/>
      <c r="E84" s="54"/>
    </row>
    <row r="85" spans="1:6" x14ac:dyDescent="0.2">
      <c r="A85" s="650" t="s">
        <v>1317</v>
      </c>
      <c r="B85" s="649"/>
      <c r="C85" s="648"/>
      <c r="D85" s="54"/>
      <c r="E85" s="54"/>
      <c r="F85" s="52"/>
    </row>
    <row r="86" spans="1:6" x14ac:dyDescent="0.2">
      <c r="A86" s="647" t="s">
        <v>972</v>
      </c>
      <c r="B86" s="646" t="s">
        <v>1315</v>
      </c>
      <c r="C86" s="645">
        <f>'Интерактивный прайс-лист'!$F$26*VLOOKUP($A86,last!$B$1:$C$1698,2,0)</f>
        <v>321</v>
      </c>
      <c r="D86" s="54"/>
      <c r="E86" s="54"/>
      <c r="F86" s="52"/>
    </row>
    <row r="87" spans="1:6" x14ac:dyDescent="0.2">
      <c r="A87" s="647" t="s">
        <v>971</v>
      </c>
      <c r="B87" s="646" t="s">
        <v>1314</v>
      </c>
      <c r="C87" s="645">
        <f>'Интерактивный прайс-лист'!$F$26*VLOOKUP($A87,last!$B$1:$C$1698,2,0)</f>
        <v>656</v>
      </c>
      <c r="D87" s="54"/>
      <c r="E87" s="54"/>
      <c r="F87" s="52"/>
    </row>
    <row r="88" spans="1:6" x14ac:dyDescent="0.2">
      <c r="A88" s="647" t="s">
        <v>970</v>
      </c>
      <c r="B88" s="646" t="s">
        <v>1316</v>
      </c>
      <c r="C88" s="645">
        <f>'Интерактивный прайс-лист'!$F$26*VLOOKUP($A88,last!$B$1:$C$1698,2,0)</f>
        <v>874</v>
      </c>
      <c r="D88" s="54"/>
      <c r="E88" s="54"/>
      <c r="F88" s="52"/>
    </row>
    <row r="89" spans="1:6" x14ac:dyDescent="0.2">
      <c r="A89" s="650" t="s">
        <v>1313</v>
      </c>
      <c r="B89" s="649"/>
      <c r="C89" s="648"/>
      <c r="D89" s="54"/>
      <c r="E89" s="54"/>
      <c r="F89" s="52"/>
    </row>
    <row r="90" spans="1:6" x14ac:dyDescent="0.2">
      <c r="A90" s="647" t="s">
        <v>275</v>
      </c>
      <c r="B90" s="646" t="s">
        <v>1312</v>
      </c>
      <c r="C90" s="802">
        <f>'Интерактивный прайс-лист'!$F$26*VLOOKUP($A90,last!$B$1:$C$1698,2,0)</f>
        <v>78</v>
      </c>
      <c r="D90" s="54"/>
      <c r="E90" s="54"/>
      <c r="F90" s="52"/>
    </row>
    <row r="91" spans="1:6" x14ac:dyDescent="0.2">
      <c r="A91" s="647" t="s">
        <v>296</v>
      </c>
      <c r="B91" s="646" t="s">
        <v>1311</v>
      </c>
      <c r="C91" s="645">
        <f>'Интерактивный прайс-лист'!$F$26*VLOOKUP($A91,last!$B$1:$C$1698,2,0)</f>
        <v>30</v>
      </c>
      <c r="D91" s="54"/>
      <c r="E91" s="54"/>
      <c r="F91" s="52"/>
    </row>
    <row r="92" spans="1:6" x14ac:dyDescent="0.2">
      <c r="A92" s="800" t="s">
        <v>1463</v>
      </c>
      <c r="B92" s="801" t="s">
        <v>1722</v>
      </c>
      <c r="C92" s="645">
        <f>'Интерактивный прайс-лист'!$F$26*VLOOKUP($A92,last!$B$1:$C$1698,2,0)</f>
        <v>179</v>
      </c>
      <c r="D92" s="54"/>
      <c r="E92" s="54"/>
      <c r="F92" s="52"/>
    </row>
    <row r="93" spans="1:6" ht="26.25" thickBot="1" x14ac:dyDescent="0.25">
      <c r="A93" s="644" t="s">
        <v>1721</v>
      </c>
      <c r="B93" s="803" t="s">
        <v>1723</v>
      </c>
      <c r="C93" s="642">
        <f>'Интерактивный прайс-лист'!$F$26*VLOOKUP($A93,last!$B$1:$C$1698,2,0)</f>
        <v>131</v>
      </c>
      <c r="D93" s="54"/>
      <c r="E93" s="54"/>
      <c r="F93" s="52"/>
    </row>
    <row r="94" spans="1:6" x14ac:dyDescent="0.2">
      <c r="A94" s="54"/>
      <c r="B94" s="54"/>
      <c r="C94" s="54"/>
      <c r="D94" s="54"/>
      <c r="E94" s="54"/>
      <c r="F94" s="52"/>
    </row>
    <row r="95" spans="1:6" x14ac:dyDescent="0.2">
      <c r="A95" s="54"/>
      <c r="B95" s="54"/>
      <c r="C95" s="54"/>
      <c r="D95" s="54"/>
      <c r="E95" s="54"/>
      <c r="F95" s="52"/>
    </row>
    <row r="96" spans="1:6" x14ac:dyDescent="0.2">
      <c r="A96" s="54"/>
      <c r="B96" s="54"/>
      <c r="C96" s="54"/>
      <c r="D96" s="54"/>
      <c r="E96" s="54"/>
      <c r="F96" s="52"/>
    </row>
    <row r="97" spans="1:6" x14ac:dyDescent="0.2">
      <c r="A97" s="54"/>
      <c r="B97" s="54"/>
      <c r="C97" s="54"/>
      <c r="D97" s="54"/>
      <c r="E97" s="54"/>
      <c r="F97" s="52"/>
    </row>
    <row r="98" spans="1:6" x14ac:dyDescent="0.2">
      <c r="A98" s="54"/>
      <c r="B98" s="54"/>
      <c r="C98" s="54"/>
      <c r="D98" s="54"/>
      <c r="E98" s="54"/>
      <c r="F98" s="52"/>
    </row>
    <row r="99" spans="1:6" x14ac:dyDescent="0.2">
      <c r="A99" s="54"/>
      <c r="B99" s="54"/>
      <c r="C99" s="54"/>
      <c r="D99" s="54"/>
      <c r="E99" s="54"/>
      <c r="F99" s="52"/>
    </row>
    <row r="100" spans="1:6" x14ac:dyDescent="0.2">
      <c r="A100" s="54"/>
      <c r="B100" s="54"/>
      <c r="C100" s="54"/>
      <c r="D100" s="54"/>
      <c r="E100" s="54"/>
      <c r="F100" s="52"/>
    </row>
    <row r="101" spans="1:6" x14ac:dyDescent="0.2">
      <c r="A101" s="54"/>
      <c r="B101" s="54"/>
      <c r="C101" s="54"/>
      <c r="D101" s="54"/>
      <c r="E101" s="54"/>
      <c r="F101" s="52"/>
    </row>
    <row r="102" spans="1:6" x14ac:dyDescent="0.2">
      <c r="A102" s="54"/>
      <c r="B102" s="54"/>
      <c r="C102" s="54"/>
      <c r="D102" s="54"/>
      <c r="E102" s="54"/>
      <c r="F102" s="52"/>
    </row>
    <row r="103" spans="1:6" x14ac:dyDescent="0.2">
      <c r="A103" s="54"/>
      <c r="B103" s="54"/>
      <c r="C103" s="54"/>
      <c r="D103" s="54"/>
      <c r="E103" s="54"/>
      <c r="F103" s="52"/>
    </row>
    <row r="104" spans="1:6" x14ac:dyDescent="0.2">
      <c r="A104" s="54"/>
      <c r="B104" s="54"/>
      <c r="C104" s="54"/>
      <c r="D104" s="54"/>
      <c r="E104" s="54"/>
      <c r="F104" s="52"/>
    </row>
    <row r="105" spans="1:6" x14ac:dyDescent="0.2">
      <c r="A105" s="54"/>
      <c r="B105" s="54"/>
      <c r="C105" s="54"/>
      <c r="D105" s="54"/>
      <c r="E105" s="54"/>
      <c r="F105" s="52"/>
    </row>
    <row r="106" spans="1:6" x14ac:dyDescent="0.2">
      <c r="A106" s="54"/>
      <c r="B106" s="54"/>
      <c r="C106" s="54"/>
      <c r="D106" s="54"/>
      <c r="E106" s="54"/>
      <c r="F106" s="52"/>
    </row>
    <row r="107" spans="1:6" x14ac:dyDescent="0.2">
      <c r="A107" s="54"/>
      <c r="B107" s="54"/>
      <c r="C107" s="54"/>
      <c r="D107" s="54"/>
      <c r="E107" s="54"/>
      <c r="F107" s="52"/>
    </row>
    <row r="108" spans="1:6" x14ac:dyDescent="0.2">
      <c r="A108" s="54"/>
      <c r="B108" s="54"/>
      <c r="C108" s="54"/>
      <c r="D108" s="54"/>
      <c r="E108" s="54"/>
      <c r="F108" s="52"/>
    </row>
    <row r="109" spans="1:6" x14ac:dyDescent="0.2">
      <c r="A109" s="54"/>
      <c r="B109" s="54"/>
      <c r="C109" s="54"/>
      <c r="D109" s="54"/>
      <c r="E109" s="54"/>
      <c r="F109" s="52"/>
    </row>
    <row r="110" spans="1:6" x14ac:dyDescent="0.2">
      <c r="A110" s="54"/>
      <c r="B110" s="54"/>
      <c r="C110" s="54"/>
      <c r="D110" s="54"/>
      <c r="E110" s="54"/>
      <c r="F110" s="52"/>
    </row>
    <row r="111" spans="1:6" x14ac:dyDescent="0.2">
      <c r="A111" s="54"/>
      <c r="B111" s="54"/>
      <c r="C111" s="54"/>
      <c r="D111" s="54"/>
      <c r="E111" s="54"/>
      <c r="F111" s="52"/>
    </row>
    <row r="112" spans="1:6" x14ac:dyDescent="0.2">
      <c r="A112" s="54"/>
      <c r="B112" s="54"/>
      <c r="C112" s="54"/>
      <c r="D112" s="54"/>
      <c r="E112" s="54"/>
      <c r="F112" s="52"/>
    </row>
    <row r="113" spans="1:6" x14ac:dyDescent="0.2">
      <c r="A113" s="54"/>
      <c r="B113" s="54"/>
      <c r="C113" s="54"/>
      <c r="D113" s="54"/>
      <c r="E113" s="54"/>
      <c r="F113" s="52"/>
    </row>
    <row r="114" spans="1:6" x14ac:dyDescent="0.2">
      <c r="A114" s="54"/>
      <c r="B114" s="54"/>
      <c r="C114" s="54"/>
      <c r="D114" s="54"/>
      <c r="E114" s="54"/>
      <c r="F114" s="52"/>
    </row>
    <row r="115" spans="1:6" x14ac:dyDescent="0.2">
      <c r="A115" s="54"/>
      <c r="B115" s="54"/>
      <c r="C115" s="54"/>
      <c r="D115" s="54"/>
      <c r="E115" s="54"/>
      <c r="F115" s="52"/>
    </row>
    <row r="116" spans="1:6" x14ac:dyDescent="0.2">
      <c r="A116" s="524"/>
      <c r="B116" s="524"/>
      <c r="C116" s="524"/>
      <c r="D116" s="524"/>
      <c r="E116" s="514"/>
    </row>
    <row r="117" spans="1:6" x14ac:dyDescent="0.2">
      <c r="A117" s="524"/>
      <c r="B117" s="524"/>
      <c r="C117" s="524"/>
      <c r="D117" s="524"/>
      <c r="E117" s="514"/>
    </row>
    <row r="118" spans="1:6" x14ac:dyDescent="0.2">
      <c r="A118" s="524"/>
      <c r="B118" s="524"/>
      <c r="C118" s="524"/>
      <c r="D118" s="524"/>
      <c r="E118" s="514"/>
    </row>
    <row r="119" spans="1:6" x14ac:dyDescent="0.2">
      <c r="A119" s="524"/>
      <c r="B119" s="524"/>
      <c r="C119" s="524"/>
      <c r="D119" s="524"/>
      <c r="E119" s="514"/>
    </row>
    <row r="120" spans="1:6" x14ac:dyDescent="0.2">
      <c r="A120" s="524"/>
      <c r="B120" s="524"/>
      <c r="C120" s="524"/>
      <c r="D120" s="524"/>
      <c r="E120" s="514"/>
    </row>
    <row r="121" spans="1:6" x14ac:dyDescent="0.2">
      <c r="A121" s="524"/>
      <c r="B121" s="524"/>
      <c r="C121" s="524"/>
      <c r="D121" s="524"/>
      <c r="E121" s="514"/>
    </row>
    <row r="122" spans="1:6" x14ac:dyDescent="0.2">
      <c r="A122" s="524"/>
      <c r="B122" s="524"/>
      <c r="C122" s="524"/>
      <c r="D122" s="524"/>
      <c r="E122" s="514"/>
    </row>
    <row r="123" spans="1:6" x14ac:dyDescent="0.2">
      <c r="A123" s="524"/>
      <c r="B123" s="524"/>
      <c r="C123" s="524"/>
      <c r="D123" s="524"/>
      <c r="E123" s="514"/>
    </row>
    <row r="124" spans="1:6" x14ac:dyDescent="0.2">
      <c r="A124" s="524"/>
      <c r="B124" s="524"/>
      <c r="C124" s="524"/>
      <c r="D124" s="524"/>
      <c r="E124" s="514"/>
    </row>
    <row r="125" spans="1:6" x14ac:dyDescent="0.2">
      <c r="A125" s="524"/>
      <c r="B125" s="524"/>
      <c r="C125" s="524"/>
      <c r="D125" s="524"/>
      <c r="E125" s="514"/>
    </row>
    <row r="126" spans="1:6" x14ac:dyDescent="0.2">
      <c r="A126" s="524"/>
      <c r="B126" s="524"/>
      <c r="C126" s="524"/>
      <c r="D126" s="524"/>
      <c r="E126" s="514"/>
    </row>
    <row r="127" spans="1:6" x14ac:dyDescent="0.2">
      <c r="A127" s="524"/>
      <c r="B127" s="524"/>
      <c r="C127" s="524"/>
      <c r="D127" s="524"/>
      <c r="E127" s="514"/>
    </row>
  </sheetData>
  <sheetProtection password="CC0B" sheet="1" objects="1" scenarios="1"/>
  <mergeCells count="7">
    <mergeCell ref="A1:D2"/>
    <mergeCell ref="A50:C50"/>
    <mergeCell ref="A51:A52"/>
    <mergeCell ref="B51:B52"/>
    <mergeCell ref="A7:A8"/>
    <mergeCell ref="B7:B8"/>
    <mergeCell ref="A6:C6"/>
  </mergeCells>
  <pageMargins left="0.75" right="0.75" top="1" bottom="1" header="0.5" footer="0.5"/>
  <pageSetup paperSize="9" scale="63" fitToHeight="6" orientation="portrait" r:id="rId1"/>
  <headerFooter alignWithMargins="0"/>
  <rowBreaks count="1" manualBreakCount="1">
    <brk id="47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9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A5" sqref="A5"/>
    </sheetView>
  </sheetViews>
  <sheetFormatPr defaultRowHeight="12.75" x14ac:dyDescent="0.2"/>
  <cols>
    <col min="1" max="1" width="12" style="327" bestFit="1" customWidth="1"/>
    <col min="2" max="2" width="41" style="327" bestFit="1" customWidth="1"/>
    <col min="3" max="3" width="13.85546875" style="328" bestFit="1" customWidth="1"/>
    <col min="4" max="4" width="12.7109375" style="328" customWidth="1"/>
    <col min="5" max="19" width="12.7109375" style="327" customWidth="1"/>
    <col min="20" max="16384" width="9.140625" style="327"/>
  </cols>
  <sheetData>
    <row r="1" spans="1:19" ht="13.5" thickBot="1" x14ac:dyDescent="0.25">
      <c r="A1" s="352"/>
      <c r="B1" s="352"/>
      <c r="C1" s="353"/>
      <c r="D1" s="1278" t="s">
        <v>1062</v>
      </c>
      <c r="E1" s="1279"/>
      <c r="F1" s="1279"/>
      <c r="G1" s="1279"/>
      <c r="H1" s="1279"/>
      <c r="I1" s="1279"/>
      <c r="J1" s="1279"/>
      <c r="K1" s="1279"/>
      <c r="L1" s="1279"/>
      <c r="M1" s="1279"/>
      <c r="N1" s="1279"/>
      <c r="O1" s="1279"/>
      <c r="P1" s="1279"/>
      <c r="Q1" s="1279"/>
      <c r="R1" s="1279"/>
      <c r="S1" s="1280"/>
    </row>
    <row r="2" spans="1:19" x14ac:dyDescent="0.2">
      <c r="A2" s="948" t="s">
        <v>1428</v>
      </c>
      <c r="B2" s="949"/>
      <c r="C2" s="950"/>
      <c r="D2" s="1281" t="s">
        <v>1427</v>
      </c>
      <c r="E2" s="1274" t="s">
        <v>1426</v>
      </c>
      <c r="F2" s="1274" t="s">
        <v>1425</v>
      </c>
      <c r="G2" s="1274" t="s">
        <v>1424</v>
      </c>
      <c r="H2" s="1274" t="s">
        <v>1423</v>
      </c>
      <c r="I2" s="1274" t="s">
        <v>1422</v>
      </c>
      <c r="J2" s="1274" t="s">
        <v>1421</v>
      </c>
      <c r="K2" s="1274" t="s">
        <v>1420</v>
      </c>
      <c r="L2" s="1274" t="s">
        <v>1419</v>
      </c>
      <c r="M2" s="1274" t="s">
        <v>1418</v>
      </c>
      <c r="N2" s="1274" t="s">
        <v>1417</v>
      </c>
      <c r="O2" s="1274">
        <v>10</v>
      </c>
      <c r="P2" s="1274">
        <v>11</v>
      </c>
      <c r="Q2" s="1274">
        <v>12</v>
      </c>
      <c r="R2" s="1274" t="s">
        <v>1416</v>
      </c>
      <c r="S2" s="1276" t="s">
        <v>1415</v>
      </c>
    </row>
    <row r="3" spans="1:19" ht="13.5" thickBot="1" x14ac:dyDescent="0.25">
      <c r="A3" s="951"/>
      <c r="B3" s="952"/>
      <c r="C3" s="953"/>
      <c r="D3" s="1282"/>
      <c r="E3" s="1275"/>
      <c r="F3" s="1275"/>
      <c r="G3" s="1275"/>
      <c r="H3" s="1275"/>
      <c r="I3" s="1275"/>
      <c r="J3" s="1275"/>
      <c r="K3" s="1275"/>
      <c r="L3" s="1275"/>
      <c r="M3" s="1275"/>
      <c r="N3" s="1275"/>
      <c r="O3" s="1275"/>
      <c r="P3" s="1275"/>
      <c r="Q3" s="1275"/>
      <c r="R3" s="1275"/>
      <c r="S3" s="1277"/>
    </row>
    <row r="4" spans="1:19" s="352" customFormat="1" ht="3.75" customHeight="1" x14ac:dyDescent="0.2">
      <c r="C4" s="353"/>
      <c r="D4" s="353"/>
    </row>
    <row r="5" spans="1:19" x14ac:dyDescent="0.2">
      <c r="A5" s="330"/>
      <c r="B5" s="330"/>
      <c r="C5" s="331"/>
      <c r="D5" s="331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</row>
    <row r="6" spans="1:19" x14ac:dyDescent="0.2">
      <c r="A6" s="330"/>
      <c r="B6" s="330"/>
      <c r="C6" s="331"/>
      <c r="D6" s="331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</row>
    <row r="7" spans="1:19" ht="24" customHeight="1" thickBot="1" x14ac:dyDescent="0.25">
      <c r="A7" s="1299" t="s">
        <v>1724</v>
      </c>
      <c r="B7" s="1299"/>
      <c r="C7" s="1299"/>
      <c r="D7" s="684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</row>
    <row r="8" spans="1:19" ht="13.5" thickBot="1" x14ac:dyDescent="0.25">
      <c r="A8" s="1296" t="s">
        <v>1390</v>
      </c>
      <c r="B8" s="1297"/>
      <c r="C8" s="1298"/>
      <c r="D8" s="693"/>
      <c r="E8" s="692" t="s">
        <v>594</v>
      </c>
      <c r="F8" s="692"/>
      <c r="G8" s="692" t="s">
        <v>592</v>
      </c>
      <c r="H8" s="692"/>
      <c r="I8" s="692" t="s">
        <v>590</v>
      </c>
      <c r="J8" s="692"/>
      <c r="K8" s="692" t="s">
        <v>588</v>
      </c>
      <c r="L8" s="692" t="s">
        <v>586</v>
      </c>
      <c r="M8" s="692" t="s">
        <v>584</v>
      </c>
      <c r="N8" s="692"/>
      <c r="O8" s="691" t="s">
        <v>582</v>
      </c>
      <c r="P8" s="2"/>
      <c r="Q8" s="330"/>
      <c r="R8" s="330"/>
      <c r="S8" s="330"/>
    </row>
    <row r="9" spans="1:19" x14ac:dyDescent="0.2">
      <c r="A9" s="889" t="s">
        <v>1389</v>
      </c>
      <c r="B9" s="777" t="s">
        <v>1385</v>
      </c>
      <c r="C9" s="188" t="s">
        <v>1014</v>
      </c>
      <c r="D9" s="630"/>
      <c r="E9" s="214">
        <v>1.81</v>
      </c>
      <c r="F9" s="214"/>
      <c r="G9" s="214">
        <v>2.78</v>
      </c>
      <c r="H9" s="214"/>
      <c r="I9" s="214">
        <v>3.49</v>
      </c>
      <c r="J9" s="214"/>
      <c r="K9" s="214">
        <v>5.32</v>
      </c>
      <c r="L9" s="214">
        <v>5.68</v>
      </c>
      <c r="M9" s="214">
        <v>6.92</v>
      </c>
      <c r="N9" s="214"/>
      <c r="O9" s="188">
        <v>8.64</v>
      </c>
      <c r="P9" s="2"/>
      <c r="Q9" s="330"/>
      <c r="R9" s="330"/>
      <c r="S9" s="330"/>
    </row>
    <row r="10" spans="1:19" x14ac:dyDescent="0.2">
      <c r="A10" s="865"/>
      <c r="B10" s="776" t="s">
        <v>1384</v>
      </c>
      <c r="C10" s="185" t="s">
        <v>1014</v>
      </c>
      <c r="D10" s="694"/>
      <c r="E10" s="780">
        <v>1.33</v>
      </c>
      <c r="F10" s="780"/>
      <c r="G10" s="780">
        <v>2.08</v>
      </c>
      <c r="H10" s="780"/>
      <c r="I10" s="780">
        <v>2.58</v>
      </c>
      <c r="J10" s="780"/>
      <c r="K10" s="780">
        <v>3.94</v>
      </c>
      <c r="L10" s="780">
        <v>4.3</v>
      </c>
      <c r="M10" s="780">
        <v>5.25</v>
      </c>
      <c r="N10" s="780"/>
      <c r="O10" s="185">
        <v>6.48</v>
      </c>
      <c r="P10" s="2"/>
      <c r="Q10" s="330"/>
      <c r="R10" s="330"/>
      <c r="S10" s="330"/>
    </row>
    <row r="11" spans="1:19" x14ac:dyDescent="0.2">
      <c r="A11" s="775" t="s">
        <v>1388</v>
      </c>
      <c r="B11" s="776" t="s">
        <v>1387</v>
      </c>
      <c r="C11" s="185" t="s">
        <v>1014</v>
      </c>
      <c r="D11" s="694"/>
      <c r="E11" s="780">
        <v>2.31</v>
      </c>
      <c r="F11" s="780"/>
      <c r="G11" s="780">
        <v>3.67</v>
      </c>
      <c r="H11" s="780"/>
      <c r="I11" s="780">
        <v>4.4400000000000004</v>
      </c>
      <c r="J11" s="780"/>
      <c r="K11" s="780">
        <v>6.65</v>
      </c>
      <c r="L11" s="780">
        <v>7.62</v>
      </c>
      <c r="M11" s="780">
        <v>9.18</v>
      </c>
      <c r="N11" s="780"/>
      <c r="O11" s="185">
        <v>11.1</v>
      </c>
      <c r="P11" s="2"/>
      <c r="Q11" s="330"/>
      <c r="R11" s="330"/>
      <c r="S11" s="330"/>
    </row>
    <row r="12" spans="1:19" ht="13.5" thickBot="1" x14ac:dyDescent="0.25">
      <c r="A12" s="1285" t="s">
        <v>1367</v>
      </c>
      <c r="B12" s="1286"/>
      <c r="C12" s="690" t="s">
        <v>999</v>
      </c>
      <c r="D12" s="114"/>
      <c r="E12" s="76">
        <f>'Интерактивный прайс-лист'!$F$26*VLOOKUP(E8,last!$B$1:$C$1698,2,0)</f>
        <v>375</v>
      </c>
      <c r="F12" s="76"/>
      <c r="G12" s="76">
        <f>'Интерактивный прайс-лист'!$F$26*VLOOKUP(G8,last!$B$1:$C$1698,2,0)</f>
        <v>426</v>
      </c>
      <c r="H12" s="76"/>
      <c r="I12" s="76">
        <f>'Интерактивный прайс-лист'!$F$26*VLOOKUP(I8,last!$B$1:$C$1698,2,0)</f>
        <v>462</v>
      </c>
      <c r="J12" s="76"/>
      <c r="K12" s="76">
        <f>'Интерактивный прайс-лист'!$F$26*VLOOKUP(K8,last!$B$1:$C$1698,2,0)</f>
        <v>604</v>
      </c>
      <c r="L12" s="76">
        <f>'Интерактивный прайс-лист'!$F$26*VLOOKUP(L8,last!$B$1:$C$1698,2,0)</f>
        <v>651</v>
      </c>
      <c r="M12" s="76">
        <f>'Интерактивный прайс-лист'!$F$26*VLOOKUP(M8,last!$B$1:$C$1698,2,0)</f>
        <v>760</v>
      </c>
      <c r="N12" s="76"/>
      <c r="O12" s="75">
        <f>'Интерактивный прайс-лист'!$F$26*VLOOKUP(O8,last!$B$1:$C$1698,2,0)</f>
        <v>917</v>
      </c>
      <c r="P12" s="2"/>
      <c r="Q12" s="330"/>
      <c r="R12" s="330"/>
      <c r="S12" s="330"/>
    </row>
    <row r="13" spans="1:19" ht="13.5" thickBot="1" x14ac:dyDescent="0.25">
      <c r="A13" s="330"/>
      <c r="B13" s="330"/>
      <c r="C13" s="331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2"/>
      <c r="Q13" s="330"/>
      <c r="R13" s="330"/>
      <c r="S13" s="330"/>
    </row>
    <row r="14" spans="1:19" ht="13.5" thickBot="1" x14ac:dyDescent="0.25">
      <c r="A14" s="1296" t="s">
        <v>1860</v>
      </c>
      <c r="B14" s="1297"/>
      <c r="C14" s="1298"/>
      <c r="D14" s="693"/>
      <c r="E14" s="692" t="s">
        <v>595</v>
      </c>
      <c r="F14" s="692"/>
      <c r="G14" s="692" t="s">
        <v>593</v>
      </c>
      <c r="H14" s="692"/>
      <c r="I14" s="692" t="s">
        <v>591</v>
      </c>
      <c r="J14" s="692"/>
      <c r="K14" s="692" t="s">
        <v>589</v>
      </c>
      <c r="L14" s="692" t="s">
        <v>587</v>
      </c>
      <c r="M14" s="692" t="s">
        <v>585</v>
      </c>
      <c r="N14" s="692"/>
      <c r="O14" s="691" t="s">
        <v>583</v>
      </c>
      <c r="P14" s="330"/>
      <c r="Q14" s="330"/>
      <c r="R14" s="330"/>
      <c r="S14" s="330"/>
    </row>
    <row r="15" spans="1:19" x14ac:dyDescent="0.2">
      <c r="A15" s="889" t="s">
        <v>1389</v>
      </c>
      <c r="B15" s="777" t="s">
        <v>1385</v>
      </c>
      <c r="C15" s="188" t="s">
        <v>1014</v>
      </c>
      <c r="D15" s="630"/>
      <c r="E15" s="214">
        <v>1.76</v>
      </c>
      <c r="F15" s="214"/>
      <c r="G15" s="214">
        <v>2.69</v>
      </c>
      <c r="H15" s="214"/>
      <c r="I15" s="214">
        <v>3.22</v>
      </c>
      <c r="J15" s="214"/>
      <c r="K15" s="214">
        <v>5.2</v>
      </c>
      <c r="L15" s="214">
        <v>5.61</v>
      </c>
      <c r="M15" s="214">
        <v>6.79</v>
      </c>
      <c r="N15" s="214"/>
      <c r="O15" s="188">
        <v>8.61</v>
      </c>
      <c r="P15" s="330"/>
      <c r="Q15" s="330"/>
      <c r="R15" s="330"/>
      <c r="S15" s="330"/>
    </row>
    <row r="16" spans="1:19" x14ac:dyDescent="0.2">
      <c r="A16" s="865"/>
      <c r="B16" s="776" t="s">
        <v>1384</v>
      </c>
      <c r="C16" s="185" t="s">
        <v>1014</v>
      </c>
      <c r="D16" s="694"/>
      <c r="E16" s="780">
        <v>1.28</v>
      </c>
      <c r="F16" s="780"/>
      <c r="G16" s="780">
        <v>1.99</v>
      </c>
      <c r="H16" s="780"/>
      <c r="I16" s="780">
        <v>2.5299999999999998</v>
      </c>
      <c r="J16" s="780"/>
      <c r="K16" s="780">
        <v>3.81</v>
      </c>
      <c r="L16" s="780">
        <v>4.2</v>
      </c>
      <c r="M16" s="780">
        <v>5.09</v>
      </c>
      <c r="N16" s="780"/>
      <c r="O16" s="185">
        <v>6.39</v>
      </c>
      <c r="P16" s="330"/>
      <c r="Q16" s="330"/>
      <c r="R16" s="330"/>
      <c r="S16" s="330"/>
    </row>
    <row r="17" spans="1:19" x14ac:dyDescent="0.2">
      <c r="A17" s="775" t="s">
        <v>1388</v>
      </c>
      <c r="B17" s="776" t="s">
        <v>1387</v>
      </c>
      <c r="C17" s="185" t="s">
        <v>1014</v>
      </c>
      <c r="D17" s="694"/>
      <c r="E17" s="780">
        <v>1.94</v>
      </c>
      <c r="F17" s="780"/>
      <c r="G17" s="780">
        <v>3.06</v>
      </c>
      <c r="H17" s="780"/>
      <c r="I17" s="780">
        <v>3.76</v>
      </c>
      <c r="J17" s="780"/>
      <c r="K17" s="780">
        <v>5.37</v>
      </c>
      <c r="L17" s="780">
        <v>6.42</v>
      </c>
      <c r="M17" s="780">
        <v>7.52</v>
      </c>
      <c r="N17" s="780"/>
      <c r="O17" s="185">
        <v>9.16</v>
      </c>
      <c r="P17" s="330"/>
      <c r="Q17" s="330"/>
      <c r="R17" s="330"/>
      <c r="S17" s="330"/>
    </row>
    <row r="18" spans="1:19" ht="13.5" thickBot="1" x14ac:dyDescent="0.25">
      <c r="A18" s="1285" t="s">
        <v>1367</v>
      </c>
      <c r="B18" s="1286"/>
      <c r="C18" s="690" t="s">
        <v>999</v>
      </c>
      <c r="D18" s="114"/>
      <c r="E18" s="76">
        <f>'Интерактивный прайс-лист'!$F$26*VLOOKUP(E14,last!$B$1:$C$1698,2,0)</f>
        <v>440</v>
      </c>
      <c r="F18" s="76"/>
      <c r="G18" s="76">
        <f>'Интерактивный прайс-лист'!$F$26*VLOOKUP(G14,last!$B$1:$C$1698,2,0)</f>
        <v>499</v>
      </c>
      <c r="H18" s="76"/>
      <c r="I18" s="76">
        <f>'Интерактивный прайс-лист'!$F$26*VLOOKUP(I14,last!$B$1:$C$1698,2,0)</f>
        <v>542</v>
      </c>
      <c r="J18" s="76"/>
      <c r="K18" s="76">
        <f>'Интерактивный прайс-лист'!$F$26*VLOOKUP(K14,last!$B$1:$C$1698,2,0)</f>
        <v>695</v>
      </c>
      <c r="L18" s="76">
        <f>'Интерактивный прайс-лист'!$F$26*VLOOKUP(L14,last!$B$1:$C$1698,2,0)</f>
        <v>742</v>
      </c>
      <c r="M18" s="76">
        <f>'Интерактивный прайс-лист'!$F$26*VLOOKUP(M14,last!$B$1:$C$1698,2,0)</f>
        <v>870</v>
      </c>
      <c r="N18" s="76"/>
      <c r="O18" s="75">
        <f>'Интерактивный прайс-лист'!$F$26*VLOOKUP(O14,last!$B$1:$C$1698,2,0)</f>
        <v>1026</v>
      </c>
      <c r="P18" s="330"/>
      <c r="Q18" s="330"/>
      <c r="R18" s="330"/>
      <c r="S18" s="330"/>
    </row>
    <row r="19" spans="1:19" x14ac:dyDescent="0.2">
      <c r="A19" s="330"/>
      <c r="B19" s="330"/>
      <c r="C19" s="331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</row>
    <row r="20" spans="1:19" x14ac:dyDescent="0.2">
      <c r="A20" s="330"/>
      <c r="B20" s="330"/>
      <c r="C20" s="331"/>
      <c r="D20" s="331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</row>
    <row r="21" spans="1:19" ht="24" customHeight="1" thickBot="1" x14ac:dyDescent="0.25">
      <c r="A21" s="1299" t="s">
        <v>1414</v>
      </c>
      <c r="B21" s="1299"/>
      <c r="C21" s="1299"/>
      <c r="D21" s="684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</row>
    <row r="22" spans="1:19" ht="13.5" thickBot="1" x14ac:dyDescent="0.25">
      <c r="A22" s="1296" t="s">
        <v>1861</v>
      </c>
      <c r="B22" s="1297"/>
      <c r="C22" s="1298"/>
      <c r="D22" s="693"/>
      <c r="E22" s="692" t="s">
        <v>651</v>
      </c>
      <c r="F22" s="692"/>
      <c r="G22" s="692" t="s">
        <v>647</v>
      </c>
      <c r="H22" s="692"/>
      <c r="I22" s="692" t="s">
        <v>643</v>
      </c>
      <c r="J22" s="692" t="s">
        <v>639</v>
      </c>
      <c r="K22" s="692" t="s">
        <v>635</v>
      </c>
      <c r="L22" s="692" t="s">
        <v>631</v>
      </c>
      <c r="M22" s="692" t="s">
        <v>627</v>
      </c>
      <c r="N22" s="692" t="s">
        <v>623</v>
      </c>
      <c r="O22" s="691" t="s">
        <v>619</v>
      </c>
      <c r="P22" s="330"/>
      <c r="Q22" s="330"/>
      <c r="R22" s="330"/>
      <c r="S22" s="330"/>
    </row>
    <row r="23" spans="1:19" x14ac:dyDescent="0.2">
      <c r="A23" s="889" t="s">
        <v>1389</v>
      </c>
      <c r="B23" s="777" t="s">
        <v>1385</v>
      </c>
      <c r="C23" s="188" t="s">
        <v>1014</v>
      </c>
      <c r="D23" s="122"/>
      <c r="E23" s="138">
        <v>2.61</v>
      </c>
      <c r="F23" s="138"/>
      <c r="G23" s="138">
        <v>3.14</v>
      </c>
      <c r="H23" s="138"/>
      <c r="I23" s="138">
        <v>3.49</v>
      </c>
      <c r="J23" s="138">
        <v>5.08</v>
      </c>
      <c r="K23" s="138">
        <v>5.45</v>
      </c>
      <c r="L23" s="138">
        <v>6.47</v>
      </c>
      <c r="M23" s="138">
        <v>7.57</v>
      </c>
      <c r="N23" s="138">
        <v>8.67</v>
      </c>
      <c r="O23" s="121">
        <v>10.34</v>
      </c>
      <c r="P23" s="330"/>
      <c r="Q23" s="330"/>
      <c r="R23" s="330"/>
      <c r="S23" s="330"/>
    </row>
    <row r="24" spans="1:19" x14ac:dyDescent="0.2">
      <c r="A24" s="865"/>
      <c r="B24" s="776" t="s">
        <v>1384</v>
      </c>
      <c r="C24" s="185" t="s">
        <v>1014</v>
      </c>
      <c r="D24" s="119"/>
      <c r="E24" s="135">
        <v>1.88</v>
      </c>
      <c r="F24" s="135"/>
      <c r="G24" s="135">
        <v>2.16</v>
      </c>
      <c r="H24" s="135"/>
      <c r="I24" s="135">
        <v>2.34</v>
      </c>
      <c r="J24" s="135">
        <v>3.6</v>
      </c>
      <c r="K24" s="135">
        <v>3.87</v>
      </c>
      <c r="L24" s="135">
        <v>4.4000000000000004</v>
      </c>
      <c r="M24" s="135">
        <v>5.23</v>
      </c>
      <c r="N24" s="135">
        <v>5.96</v>
      </c>
      <c r="O24" s="118">
        <v>6.9</v>
      </c>
      <c r="P24" s="330"/>
      <c r="Q24" s="330"/>
      <c r="R24" s="330"/>
      <c r="S24" s="330"/>
    </row>
    <row r="25" spans="1:19" x14ac:dyDescent="0.2">
      <c r="A25" s="775" t="s">
        <v>1388</v>
      </c>
      <c r="B25" s="776" t="s">
        <v>1387</v>
      </c>
      <c r="C25" s="185" t="s">
        <v>1014</v>
      </c>
      <c r="D25" s="119"/>
      <c r="E25" s="135">
        <v>5.47</v>
      </c>
      <c r="F25" s="135"/>
      <c r="G25" s="135">
        <v>6.01</v>
      </c>
      <c r="H25" s="135"/>
      <c r="I25" s="135">
        <v>6.47</v>
      </c>
      <c r="J25" s="135">
        <v>10.31</v>
      </c>
      <c r="K25" s="135">
        <v>11.39</v>
      </c>
      <c r="L25" s="135">
        <v>12.28</v>
      </c>
      <c r="M25" s="135">
        <v>15.05</v>
      </c>
      <c r="N25" s="135">
        <v>16.850000000000001</v>
      </c>
      <c r="O25" s="118">
        <v>18.78</v>
      </c>
      <c r="P25" s="330"/>
      <c r="Q25" s="330"/>
      <c r="R25" s="330"/>
      <c r="S25" s="330"/>
    </row>
    <row r="26" spans="1:19" ht="13.5" thickBot="1" x14ac:dyDescent="0.25">
      <c r="A26" s="1285" t="s">
        <v>1367</v>
      </c>
      <c r="B26" s="1286"/>
      <c r="C26" s="690" t="s">
        <v>999</v>
      </c>
      <c r="D26" s="114"/>
      <c r="E26" s="76">
        <f>'Интерактивный прайс-лист'!$F$26*VLOOKUP(E22,last!$B$1:$C$1698,2,0)</f>
        <v>891</v>
      </c>
      <c r="F26" s="76"/>
      <c r="G26" s="76">
        <f>'Интерактивный прайс-лист'!$F$26*VLOOKUP(G22,last!$B$1:$C$1698,2,0)</f>
        <v>939</v>
      </c>
      <c r="H26" s="76"/>
      <c r="I26" s="76">
        <f>'Интерактивный прайс-лист'!$F$26*VLOOKUP(I22,last!$B$1:$C$1698,2,0)</f>
        <v>982</v>
      </c>
      <c r="J26" s="76">
        <f>'Интерактивный прайс-лист'!$F$26*VLOOKUP(J22,last!$B$1:$C$1698,2,0)</f>
        <v>1142</v>
      </c>
      <c r="K26" s="76">
        <f>'Интерактивный прайс-лист'!$F$26*VLOOKUP(K22,last!$B$1:$C$1698,2,0)</f>
        <v>1175</v>
      </c>
      <c r="L26" s="76">
        <f>'Интерактивный прайс-лист'!$F$26*VLOOKUP(L22,last!$B$1:$C$1698,2,0)</f>
        <v>1262</v>
      </c>
      <c r="M26" s="76">
        <f>'Интерактивный прайс-лист'!$F$26*VLOOKUP(M22,last!$B$1:$C$1698,2,0)</f>
        <v>1491</v>
      </c>
      <c r="N26" s="76">
        <f>'Интерактивный прайс-лист'!$F$26*VLOOKUP(N22,last!$B$1:$C$1698,2,0)</f>
        <v>1564</v>
      </c>
      <c r="O26" s="75">
        <f>'Интерактивный прайс-лист'!$F$26*VLOOKUP(O22,last!$B$1:$C$1698,2,0)</f>
        <v>1651</v>
      </c>
      <c r="P26" s="330"/>
      <c r="Q26" s="330"/>
      <c r="R26" s="330"/>
      <c r="S26" s="330"/>
    </row>
    <row r="27" spans="1:19" ht="13.5" thickBot="1" x14ac:dyDescent="0.25">
      <c r="A27" s="695"/>
      <c r="B27" s="695"/>
      <c r="C27" s="696"/>
      <c r="D27" s="695"/>
      <c r="E27" s="695"/>
      <c r="F27" s="695"/>
      <c r="G27" s="695"/>
      <c r="H27" s="695"/>
      <c r="I27" s="695"/>
      <c r="J27" s="695"/>
      <c r="K27" s="695"/>
      <c r="L27" s="695"/>
      <c r="M27" s="695"/>
      <c r="N27" s="695"/>
      <c r="O27" s="695"/>
      <c r="P27" s="330"/>
      <c r="Q27" s="330"/>
      <c r="R27" s="330"/>
      <c r="S27" s="330"/>
    </row>
    <row r="28" spans="1:19" ht="13.5" thickBot="1" x14ac:dyDescent="0.25">
      <c r="A28" s="1296" t="s">
        <v>1862</v>
      </c>
      <c r="B28" s="1297"/>
      <c r="C28" s="1298"/>
      <c r="D28" s="693"/>
      <c r="E28" s="692"/>
      <c r="F28" s="692"/>
      <c r="G28" s="692" t="s">
        <v>649</v>
      </c>
      <c r="H28" s="692"/>
      <c r="I28" s="692" t="s">
        <v>645</v>
      </c>
      <c r="J28" s="692" t="s">
        <v>641</v>
      </c>
      <c r="K28" s="692" t="s">
        <v>637</v>
      </c>
      <c r="L28" s="692" t="s">
        <v>633</v>
      </c>
      <c r="M28" s="692" t="s">
        <v>629</v>
      </c>
      <c r="N28" s="692" t="s">
        <v>625</v>
      </c>
      <c r="O28" s="691" t="s">
        <v>621</v>
      </c>
      <c r="P28" s="330"/>
      <c r="Q28" s="330"/>
      <c r="R28" s="330"/>
      <c r="S28" s="330"/>
    </row>
    <row r="29" spans="1:19" x14ac:dyDescent="0.2">
      <c r="A29" s="889" t="s">
        <v>1389</v>
      </c>
      <c r="B29" s="777" t="s">
        <v>1385</v>
      </c>
      <c r="C29" s="188" t="s">
        <v>1014</v>
      </c>
      <c r="D29" s="630"/>
      <c r="E29" s="214"/>
      <c r="F29" s="214"/>
      <c r="G29" s="214" t="s">
        <v>1413</v>
      </c>
      <c r="H29" s="214"/>
      <c r="I29" s="214" t="s">
        <v>1412</v>
      </c>
      <c r="J29" s="214" t="s">
        <v>1411</v>
      </c>
      <c r="K29" s="214" t="s">
        <v>1410</v>
      </c>
      <c r="L29" s="214" t="s">
        <v>1397</v>
      </c>
      <c r="M29" s="214" t="s">
        <v>1409</v>
      </c>
      <c r="N29" s="214" t="s">
        <v>1408</v>
      </c>
      <c r="O29" s="188" t="s">
        <v>1407</v>
      </c>
      <c r="P29" s="330"/>
      <c r="Q29" s="330"/>
      <c r="R29" s="330"/>
      <c r="S29" s="330"/>
    </row>
    <row r="30" spans="1:19" x14ac:dyDescent="0.2">
      <c r="A30" s="865"/>
      <c r="B30" s="776" t="s">
        <v>1384</v>
      </c>
      <c r="C30" s="185" t="s">
        <v>1014</v>
      </c>
      <c r="D30" s="694"/>
      <c r="E30" s="780"/>
      <c r="F30" s="780"/>
      <c r="G30" s="780" t="s">
        <v>1406</v>
      </c>
      <c r="H30" s="780"/>
      <c r="I30" s="780" t="s">
        <v>1405</v>
      </c>
      <c r="J30" s="780" t="s">
        <v>1404</v>
      </c>
      <c r="K30" s="780" t="s">
        <v>1403</v>
      </c>
      <c r="L30" s="780" t="s">
        <v>1402</v>
      </c>
      <c r="M30" s="780" t="s">
        <v>1401</v>
      </c>
      <c r="N30" s="780" t="s">
        <v>1400</v>
      </c>
      <c r="O30" s="185" t="s">
        <v>1399</v>
      </c>
      <c r="P30" s="330"/>
      <c r="Q30" s="330"/>
      <c r="R30" s="330"/>
      <c r="S30" s="330"/>
    </row>
    <row r="31" spans="1:19" x14ac:dyDescent="0.2">
      <c r="A31" s="775" t="s">
        <v>1388</v>
      </c>
      <c r="B31" s="776" t="s">
        <v>1387</v>
      </c>
      <c r="C31" s="185" t="s">
        <v>1014</v>
      </c>
      <c r="D31" s="694"/>
      <c r="E31" s="780"/>
      <c r="F31" s="780"/>
      <c r="G31" s="780" t="s">
        <v>1398</v>
      </c>
      <c r="H31" s="780"/>
      <c r="I31" s="780" t="s">
        <v>1397</v>
      </c>
      <c r="J31" s="780" t="s">
        <v>1396</v>
      </c>
      <c r="K31" s="780" t="s">
        <v>1395</v>
      </c>
      <c r="L31" s="780" t="s">
        <v>1394</v>
      </c>
      <c r="M31" s="780" t="s">
        <v>1393</v>
      </c>
      <c r="N31" s="780" t="s">
        <v>1392</v>
      </c>
      <c r="O31" s="185" t="s">
        <v>1391</v>
      </c>
      <c r="P31" s="330"/>
      <c r="Q31" s="330"/>
      <c r="R31" s="330"/>
      <c r="S31" s="330"/>
    </row>
    <row r="32" spans="1:19" ht="13.5" thickBot="1" x14ac:dyDescent="0.25">
      <c r="A32" s="1285" t="s">
        <v>1367</v>
      </c>
      <c r="B32" s="1286"/>
      <c r="C32" s="690" t="s">
        <v>999</v>
      </c>
      <c r="D32" s="114"/>
      <c r="E32" s="76"/>
      <c r="F32" s="76"/>
      <c r="G32" s="76">
        <f>'Интерактивный прайс-лист'!$F$26*VLOOKUP(G28,last!$B$1:$C$1698,2,0)</f>
        <v>720</v>
      </c>
      <c r="H32" s="76"/>
      <c r="I32" s="76">
        <f>'Интерактивный прайс-лист'!$F$26*VLOOKUP(I28,last!$B$1:$C$1698,2,0)</f>
        <v>764</v>
      </c>
      <c r="J32" s="76">
        <f>'Интерактивный прайс-лист'!$F$26*VLOOKUP(J28,last!$B$1:$C$1698,2,0)</f>
        <v>924</v>
      </c>
      <c r="K32" s="76">
        <f>'Интерактивный прайс-лист'!$F$26*VLOOKUP(K28,last!$B$1:$C$1698,2,0)</f>
        <v>957</v>
      </c>
      <c r="L32" s="76">
        <f>'Интерактивный прайс-лист'!$F$26*VLOOKUP(L28,last!$B$1:$C$1698,2,0)</f>
        <v>1044</v>
      </c>
      <c r="M32" s="76">
        <f>'Интерактивный прайс-лист'!$F$26*VLOOKUP(M28,last!$B$1:$C$1698,2,0)</f>
        <v>1262</v>
      </c>
      <c r="N32" s="76">
        <f>'Интерактивный прайс-лист'!$F$26*VLOOKUP(N28,last!$B$1:$C$1698,2,0)</f>
        <v>1331</v>
      </c>
      <c r="O32" s="75">
        <f>'Интерактивный прайс-лист'!$F$26*VLOOKUP(O28,last!$B$1:$C$1698,2,0)</f>
        <v>1422</v>
      </c>
      <c r="P32" s="330"/>
      <c r="Q32" s="330"/>
      <c r="R32" s="330"/>
      <c r="S32" s="330"/>
    </row>
    <row r="33" spans="1:19" x14ac:dyDescent="0.2">
      <c r="A33" s="330"/>
      <c r="B33" s="330"/>
      <c r="C33" s="331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2"/>
      <c r="Q33" s="330"/>
      <c r="R33" s="330"/>
      <c r="S33" s="330"/>
    </row>
    <row r="34" spans="1:19" x14ac:dyDescent="0.2">
      <c r="A34" s="330"/>
      <c r="B34" s="330"/>
      <c r="C34" s="331"/>
      <c r="D34" s="331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</row>
    <row r="35" spans="1:19" ht="24" customHeight="1" thickBot="1" x14ac:dyDescent="0.25">
      <c r="A35" s="1299" t="s">
        <v>1725</v>
      </c>
      <c r="B35" s="1299"/>
      <c r="C35" s="1299"/>
      <c r="D35" s="684"/>
      <c r="E35" s="330"/>
      <c r="F35" s="330"/>
      <c r="G35" s="330"/>
      <c r="H35" s="330"/>
      <c r="I35" s="330"/>
      <c r="J35" s="330"/>
      <c r="K35" s="330"/>
      <c r="L35" s="330"/>
      <c r="M35" s="2"/>
      <c r="N35" s="2"/>
      <c r="O35" s="2"/>
      <c r="P35" s="330"/>
      <c r="Q35" s="330"/>
      <c r="R35" s="330"/>
      <c r="S35" s="330"/>
    </row>
    <row r="36" spans="1:19" ht="13.5" thickBot="1" x14ac:dyDescent="0.25">
      <c r="A36" s="1296" t="s">
        <v>1726</v>
      </c>
      <c r="B36" s="1297"/>
      <c r="C36" s="1298"/>
      <c r="D36" s="693"/>
      <c r="E36" s="692" t="s">
        <v>1534</v>
      </c>
      <c r="F36" s="692"/>
      <c r="G36" s="692" t="s">
        <v>1538</v>
      </c>
      <c r="H36" s="692"/>
      <c r="I36" s="692" t="s">
        <v>1542</v>
      </c>
      <c r="J36" s="692" t="s">
        <v>1546</v>
      </c>
      <c r="K36" s="692" t="s">
        <v>1550</v>
      </c>
      <c r="L36" s="691" t="s">
        <v>1554</v>
      </c>
      <c r="M36" s="2"/>
      <c r="N36" s="2"/>
      <c r="O36" s="2"/>
      <c r="P36" s="330"/>
      <c r="Q36" s="330"/>
      <c r="R36" s="330"/>
      <c r="S36" s="330"/>
    </row>
    <row r="37" spans="1:19" x14ac:dyDescent="0.2">
      <c r="A37" s="889" t="s">
        <v>1389</v>
      </c>
      <c r="B37" s="796" t="s">
        <v>1385</v>
      </c>
      <c r="C37" s="188" t="s">
        <v>1014</v>
      </c>
      <c r="D37" s="122"/>
      <c r="E37" s="138">
        <v>2.61</v>
      </c>
      <c r="F37" s="138"/>
      <c r="G37" s="138">
        <v>3.14</v>
      </c>
      <c r="H37" s="138"/>
      <c r="I37" s="138">
        <v>3.49</v>
      </c>
      <c r="J37" s="138">
        <v>5.08</v>
      </c>
      <c r="K37" s="138">
        <v>5.45</v>
      </c>
      <c r="L37" s="121">
        <v>5.45</v>
      </c>
      <c r="M37" s="2"/>
      <c r="N37" s="2"/>
      <c r="O37" s="2"/>
      <c r="P37" s="330"/>
      <c r="Q37" s="330"/>
      <c r="R37" s="330"/>
      <c r="S37" s="330"/>
    </row>
    <row r="38" spans="1:19" x14ac:dyDescent="0.2">
      <c r="A38" s="865"/>
      <c r="B38" s="795" t="s">
        <v>1384</v>
      </c>
      <c r="C38" s="185" t="s">
        <v>1014</v>
      </c>
      <c r="D38" s="119"/>
      <c r="E38" s="135">
        <v>1.88</v>
      </c>
      <c r="F38" s="135"/>
      <c r="G38" s="135">
        <v>2.16</v>
      </c>
      <c r="H38" s="135"/>
      <c r="I38" s="135">
        <v>2.34</v>
      </c>
      <c r="J38" s="135">
        <v>3.6</v>
      </c>
      <c r="K38" s="135">
        <v>3.87</v>
      </c>
      <c r="L38" s="118">
        <v>3.87</v>
      </c>
      <c r="M38" s="2"/>
      <c r="N38" s="2"/>
      <c r="O38" s="2"/>
      <c r="P38" s="330"/>
      <c r="Q38" s="330"/>
      <c r="R38" s="330"/>
      <c r="S38" s="330"/>
    </row>
    <row r="39" spans="1:19" x14ac:dyDescent="0.2">
      <c r="A39" s="794" t="s">
        <v>1388</v>
      </c>
      <c r="B39" s="795" t="s">
        <v>1387</v>
      </c>
      <c r="C39" s="185" t="s">
        <v>1014</v>
      </c>
      <c r="D39" s="119"/>
      <c r="E39" s="135">
        <v>5.47</v>
      </c>
      <c r="F39" s="135"/>
      <c r="G39" s="135">
        <v>3.62</v>
      </c>
      <c r="H39" s="135"/>
      <c r="I39" s="135">
        <v>3.97</v>
      </c>
      <c r="J39" s="135">
        <v>4.1100000000000003</v>
      </c>
      <c r="K39" s="135">
        <v>6.3</v>
      </c>
      <c r="L39" s="118">
        <v>6.3</v>
      </c>
      <c r="M39" s="2"/>
      <c r="N39" s="2"/>
      <c r="O39" s="2"/>
      <c r="P39" s="330"/>
      <c r="Q39" s="330"/>
      <c r="R39" s="330"/>
      <c r="S39" s="330"/>
    </row>
    <row r="40" spans="1:19" ht="13.5" thickBot="1" x14ac:dyDescent="0.25">
      <c r="A40" s="1285" t="s">
        <v>1367</v>
      </c>
      <c r="B40" s="1286"/>
      <c r="C40" s="690" t="s">
        <v>999</v>
      </c>
      <c r="D40" s="114"/>
      <c r="E40" s="76">
        <f>'Интерактивный прайс-лист'!$F$26*VLOOKUP(E36,last!$B$1:$C$1698,2,0)</f>
        <v>1019</v>
      </c>
      <c r="F40" s="76"/>
      <c r="G40" s="76">
        <f>'Интерактивный прайс-лист'!$F$26*VLOOKUP(G36,last!$B$1:$C$1698,2,0)</f>
        <v>1062</v>
      </c>
      <c r="H40" s="76"/>
      <c r="I40" s="76">
        <f>'Интерактивный прайс-лист'!$F$26*VLOOKUP(I36,last!$B$1:$C$1698,2,0)</f>
        <v>1106</v>
      </c>
      <c r="J40" s="76">
        <f>'Интерактивный прайс-лист'!$F$26*VLOOKUP(J36,last!$B$1:$C$1698,2,0)</f>
        <v>1295</v>
      </c>
      <c r="K40" s="76">
        <f>'Интерактивный прайс-лист'!$F$26*VLOOKUP(K36,last!$B$1:$C$1698,2,0)</f>
        <v>1310</v>
      </c>
      <c r="L40" s="75">
        <f>'Интерактивный прайс-лист'!$F$26*VLOOKUP(L36,last!$B$1:$C$1698,2,0)</f>
        <v>1371</v>
      </c>
      <c r="M40" s="2"/>
      <c r="N40" s="2"/>
      <c r="O40" s="2"/>
      <c r="P40" s="330"/>
      <c r="Q40" s="330"/>
      <c r="R40" s="330"/>
      <c r="S40" s="330"/>
    </row>
    <row r="41" spans="1:19" ht="13.5" thickBot="1" x14ac:dyDescent="0.25">
      <c r="A41" s="695"/>
      <c r="B41" s="695"/>
      <c r="C41" s="696"/>
      <c r="D41" s="695"/>
      <c r="E41" s="695"/>
      <c r="F41" s="695"/>
      <c r="G41" s="695"/>
      <c r="H41" s="695"/>
      <c r="I41" s="695"/>
      <c r="J41" s="695"/>
      <c r="K41" s="695"/>
      <c r="L41" s="695"/>
      <c r="M41" s="2"/>
      <c r="N41" s="2"/>
      <c r="O41" s="2"/>
      <c r="P41" s="330"/>
      <c r="Q41" s="330"/>
      <c r="R41" s="330"/>
      <c r="S41" s="330"/>
    </row>
    <row r="42" spans="1:19" ht="13.5" thickBot="1" x14ac:dyDescent="0.25">
      <c r="A42" s="1296" t="s">
        <v>1727</v>
      </c>
      <c r="B42" s="1297"/>
      <c r="C42" s="1298"/>
      <c r="D42" s="693"/>
      <c r="E42" s="692" t="s">
        <v>1536</v>
      </c>
      <c r="F42" s="692"/>
      <c r="G42" s="692" t="s">
        <v>1540</v>
      </c>
      <c r="H42" s="692"/>
      <c r="I42" s="692" t="s">
        <v>1544</v>
      </c>
      <c r="J42" s="692" t="s">
        <v>1548</v>
      </c>
      <c r="K42" s="692" t="s">
        <v>1552</v>
      </c>
      <c r="L42" s="691" t="s">
        <v>1556</v>
      </c>
      <c r="M42" s="2"/>
      <c r="N42" s="2"/>
      <c r="O42" s="2"/>
      <c r="P42" s="330"/>
      <c r="Q42" s="330"/>
      <c r="R42" s="330"/>
      <c r="S42" s="330"/>
    </row>
    <row r="43" spans="1:19" x14ac:dyDescent="0.2">
      <c r="A43" s="889" t="s">
        <v>1389</v>
      </c>
      <c r="B43" s="796" t="s">
        <v>1385</v>
      </c>
      <c r="C43" s="188" t="s">
        <v>1014</v>
      </c>
      <c r="D43" s="630"/>
      <c r="E43" s="138">
        <v>2.61</v>
      </c>
      <c r="F43" s="138"/>
      <c r="G43" s="138">
        <v>3.14</v>
      </c>
      <c r="H43" s="138"/>
      <c r="I43" s="138">
        <v>3.49</v>
      </c>
      <c r="J43" s="138">
        <v>5.08</v>
      </c>
      <c r="K43" s="138">
        <v>5.45</v>
      </c>
      <c r="L43" s="121">
        <v>5.45</v>
      </c>
      <c r="M43" s="2"/>
      <c r="N43" s="2"/>
      <c r="O43" s="2"/>
      <c r="P43" s="330"/>
      <c r="Q43" s="330"/>
      <c r="R43" s="330"/>
      <c r="S43" s="330"/>
    </row>
    <row r="44" spans="1:19" x14ac:dyDescent="0.2">
      <c r="A44" s="865"/>
      <c r="B44" s="795" t="s">
        <v>1384</v>
      </c>
      <c r="C44" s="185" t="s">
        <v>1014</v>
      </c>
      <c r="D44" s="694"/>
      <c r="E44" s="135">
        <v>1.88</v>
      </c>
      <c r="F44" s="135"/>
      <c r="G44" s="135">
        <v>2.16</v>
      </c>
      <c r="H44" s="135"/>
      <c r="I44" s="135">
        <v>2.34</v>
      </c>
      <c r="J44" s="135">
        <v>3.6</v>
      </c>
      <c r="K44" s="135">
        <v>3.87</v>
      </c>
      <c r="L44" s="118">
        <v>3.87</v>
      </c>
      <c r="M44" s="2"/>
      <c r="N44" s="2"/>
      <c r="O44" s="2"/>
      <c r="P44" s="330"/>
      <c r="Q44" s="330"/>
      <c r="R44" s="330"/>
      <c r="S44" s="330"/>
    </row>
    <row r="45" spans="1:19" x14ac:dyDescent="0.2">
      <c r="A45" s="794" t="s">
        <v>1388</v>
      </c>
      <c r="B45" s="795" t="s">
        <v>1387</v>
      </c>
      <c r="C45" s="185" t="s">
        <v>1014</v>
      </c>
      <c r="D45" s="694"/>
      <c r="E45" s="135">
        <v>5.47</v>
      </c>
      <c r="F45" s="135"/>
      <c r="G45" s="135">
        <v>3.62</v>
      </c>
      <c r="H45" s="135"/>
      <c r="I45" s="135">
        <v>3.97</v>
      </c>
      <c r="J45" s="135">
        <v>4.1100000000000003</v>
      </c>
      <c r="K45" s="135">
        <v>6.3</v>
      </c>
      <c r="L45" s="118">
        <v>6.3</v>
      </c>
      <c r="M45" s="2"/>
      <c r="N45" s="2"/>
      <c r="O45" s="2"/>
      <c r="P45" s="330"/>
      <c r="Q45" s="330"/>
      <c r="R45" s="330"/>
      <c r="S45" s="330"/>
    </row>
    <row r="46" spans="1:19" ht="13.5" thickBot="1" x14ac:dyDescent="0.25">
      <c r="A46" s="1285" t="s">
        <v>1367</v>
      </c>
      <c r="B46" s="1286"/>
      <c r="C46" s="690" t="s">
        <v>999</v>
      </c>
      <c r="D46" s="114"/>
      <c r="E46" s="76">
        <f>'Интерактивный прайс-лист'!$F$26*VLOOKUP(E42,last!$B$1:$C$1698,2,0)</f>
        <v>1248</v>
      </c>
      <c r="F46" s="76"/>
      <c r="G46" s="76">
        <f>'Интерактивный прайс-лист'!$F$26*VLOOKUP(G42,last!$B$1:$C$1698,2,0)</f>
        <v>1291</v>
      </c>
      <c r="H46" s="76"/>
      <c r="I46" s="76">
        <f>'Интерактивный прайс-лист'!$F$26*VLOOKUP(I42,last!$B$1:$C$1698,2,0)</f>
        <v>1331</v>
      </c>
      <c r="J46" s="76">
        <f>'Интерактивный прайс-лист'!$F$26*VLOOKUP(J42,last!$B$1:$C$1698,2,0)</f>
        <v>1524</v>
      </c>
      <c r="K46" s="76">
        <f>'Интерактивный прайс-лист'!$F$26*VLOOKUP(K42,last!$B$1:$C$1698,2,0)</f>
        <v>1539</v>
      </c>
      <c r="L46" s="75">
        <f>'Интерактивный прайс-лист'!$F$26*VLOOKUP(L42,last!$B$1:$C$1698,2,0)</f>
        <v>1630</v>
      </c>
      <c r="M46" s="2"/>
      <c r="N46" s="2"/>
      <c r="O46" s="2"/>
      <c r="P46" s="330"/>
      <c r="Q46" s="330"/>
      <c r="R46" s="330"/>
      <c r="S46" s="330"/>
    </row>
    <row r="47" spans="1:19" x14ac:dyDescent="0.2">
      <c r="A47" s="330"/>
      <c r="B47" s="330"/>
      <c r="C47" s="331"/>
      <c r="D47" s="330"/>
      <c r="E47" s="330"/>
      <c r="F47" s="330"/>
      <c r="G47" s="330"/>
      <c r="H47" s="330"/>
      <c r="I47" s="330"/>
      <c r="J47" s="330"/>
      <c r="K47" s="330"/>
      <c r="L47" s="330"/>
      <c r="M47" s="2"/>
      <c r="N47" s="2"/>
      <c r="O47" s="2"/>
      <c r="P47" s="2"/>
      <c r="Q47" s="330"/>
      <c r="R47" s="330"/>
      <c r="S47" s="330"/>
    </row>
    <row r="48" spans="1:19" s="95" customFormat="1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</row>
    <row r="49" spans="1:19" s="95" customFormat="1" ht="24" customHeight="1" thickBot="1" x14ac:dyDescent="0.25">
      <c r="A49" s="1287" t="s">
        <v>1386</v>
      </c>
      <c r="B49" s="1287"/>
      <c r="C49" s="1287"/>
      <c r="D49" s="684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</row>
    <row r="50" spans="1:19" s="95" customFormat="1" ht="13.5" thickBot="1" x14ac:dyDescent="0.25">
      <c r="A50" s="1305" t="s">
        <v>1863</v>
      </c>
      <c r="B50" s="1306"/>
      <c r="C50" s="1307"/>
      <c r="D50" s="692"/>
      <c r="E50" s="692"/>
      <c r="F50" s="692"/>
      <c r="G50" s="692"/>
      <c r="H50" s="692"/>
      <c r="I50" s="692" t="s">
        <v>608</v>
      </c>
      <c r="J50" s="692"/>
      <c r="K50" s="692" t="s">
        <v>606</v>
      </c>
      <c r="L50" s="692"/>
      <c r="M50" s="692" t="s">
        <v>604</v>
      </c>
      <c r="N50" s="692"/>
      <c r="O50" s="692" t="s">
        <v>602</v>
      </c>
      <c r="P50" s="692"/>
      <c r="Q50" s="692" t="s">
        <v>600</v>
      </c>
      <c r="R50" s="692" t="s">
        <v>598</v>
      </c>
      <c r="S50" s="691" t="s">
        <v>596</v>
      </c>
    </row>
    <row r="51" spans="1:19" s="95" customFormat="1" x14ac:dyDescent="0.2">
      <c r="A51" s="889" t="s">
        <v>1385</v>
      </c>
      <c r="B51" s="893"/>
      <c r="C51" s="188" t="s">
        <v>1014</v>
      </c>
      <c r="D51" s="138"/>
      <c r="E51" s="138"/>
      <c r="F51" s="138"/>
      <c r="G51" s="138"/>
      <c r="H51" s="138"/>
      <c r="I51" s="138">
        <v>3.9</v>
      </c>
      <c r="J51" s="138"/>
      <c r="K51" s="138">
        <v>6.2</v>
      </c>
      <c r="L51" s="138"/>
      <c r="M51" s="138">
        <v>7.8</v>
      </c>
      <c r="N51" s="138"/>
      <c r="O51" s="138">
        <v>8.82</v>
      </c>
      <c r="P51" s="138"/>
      <c r="Q51" s="138">
        <v>11.9</v>
      </c>
      <c r="R51" s="138">
        <v>16.399999999999999</v>
      </c>
      <c r="S51" s="121">
        <v>18.3</v>
      </c>
    </row>
    <row r="52" spans="1:19" s="95" customFormat="1" x14ac:dyDescent="0.2">
      <c r="A52" s="865" t="s">
        <v>1384</v>
      </c>
      <c r="B52" s="867"/>
      <c r="C52" s="185" t="s">
        <v>1014</v>
      </c>
      <c r="D52" s="135"/>
      <c r="E52" s="135"/>
      <c r="F52" s="135"/>
      <c r="G52" s="135"/>
      <c r="H52" s="135"/>
      <c r="I52" s="135">
        <v>3.08</v>
      </c>
      <c r="J52" s="135"/>
      <c r="K52" s="135">
        <v>4.6500000000000004</v>
      </c>
      <c r="L52" s="135"/>
      <c r="M52" s="135">
        <v>6.52</v>
      </c>
      <c r="N52" s="135"/>
      <c r="O52" s="135">
        <v>7.16</v>
      </c>
      <c r="P52" s="135"/>
      <c r="Q52" s="135">
        <v>9.36</v>
      </c>
      <c r="R52" s="135">
        <v>12.8</v>
      </c>
      <c r="S52" s="118">
        <v>14.1</v>
      </c>
    </row>
    <row r="53" spans="1:19" s="95" customFormat="1" x14ac:dyDescent="0.2">
      <c r="A53" s="865" t="s">
        <v>1016</v>
      </c>
      <c r="B53" s="867"/>
      <c r="C53" s="185" t="s">
        <v>1014</v>
      </c>
      <c r="D53" s="135"/>
      <c r="E53" s="135"/>
      <c r="F53" s="135"/>
      <c r="G53" s="135"/>
      <c r="H53" s="135"/>
      <c r="I53" s="135">
        <v>4.05</v>
      </c>
      <c r="J53" s="135"/>
      <c r="K53" s="135">
        <v>7.71</v>
      </c>
      <c r="L53" s="135"/>
      <c r="M53" s="135">
        <v>9.43</v>
      </c>
      <c r="N53" s="135"/>
      <c r="O53" s="135">
        <v>10.79</v>
      </c>
      <c r="P53" s="135"/>
      <c r="Q53" s="135">
        <v>14.45</v>
      </c>
      <c r="R53" s="135">
        <v>19.809999999999999</v>
      </c>
      <c r="S53" s="118">
        <v>21.92</v>
      </c>
    </row>
    <row r="54" spans="1:19" s="95" customFormat="1" ht="13.5" thickBot="1" x14ac:dyDescent="0.25">
      <c r="A54" s="913" t="s">
        <v>1367</v>
      </c>
      <c r="B54" s="915"/>
      <c r="C54" s="98" t="s">
        <v>1199</v>
      </c>
      <c r="D54" s="76"/>
      <c r="E54" s="76"/>
      <c r="F54" s="76"/>
      <c r="G54" s="76"/>
      <c r="H54" s="76"/>
      <c r="I54" s="76">
        <f>'Интерактивный прайс-лист'!$F$26*VLOOKUP(I50,last!$B$1:$C$1698,2,0)</f>
        <v>793</v>
      </c>
      <c r="J54" s="76"/>
      <c r="K54" s="76">
        <f>'Интерактивный прайс-лист'!$F$26*VLOOKUP(K50,last!$B$1:$C$1698,2,0)</f>
        <v>1048</v>
      </c>
      <c r="L54" s="76"/>
      <c r="M54" s="76">
        <f>'Интерактивный прайс-лист'!$F$26*VLOOKUP(M50,last!$B$1:$C$1698,2,0)</f>
        <v>1222</v>
      </c>
      <c r="N54" s="76"/>
      <c r="O54" s="76">
        <f>'Интерактивный прайс-лист'!$F$26*VLOOKUP(O50,last!$B$1:$C$1698,2,0)</f>
        <v>1360</v>
      </c>
      <c r="P54" s="76"/>
      <c r="Q54" s="76">
        <f>'Интерактивный прайс-лист'!$F$26*VLOOKUP(Q50,last!$B$1:$C$1698,2,0)</f>
        <v>1691</v>
      </c>
      <c r="R54" s="76">
        <f>'Интерактивный прайс-лист'!$F$26*VLOOKUP(R50,last!$B$1:$C$1698,2,0)</f>
        <v>2168</v>
      </c>
      <c r="S54" s="75">
        <f>'Интерактивный прайс-лист'!$F$26*VLOOKUP(S50,last!$B$1:$C$1698,2,0)</f>
        <v>2382</v>
      </c>
    </row>
    <row r="55" spans="1:19" s="95" customFormat="1" ht="13.5" thickBot="1" x14ac:dyDescent="0.2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</row>
    <row r="56" spans="1:19" ht="13.5" thickBot="1" x14ac:dyDescent="0.25">
      <c r="A56" s="1305" t="s">
        <v>1864</v>
      </c>
      <c r="B56" s="1306"/>
      <c r="C56" s="1307"/>
      <c r="D56" s="692"/>
      <c r="E56" s="692"/>
      <c r="F56" s="692"/>
      <c r="G56" s="692"/>
      <c r="H56" s="692"/>
      <c r="I56" s="692" t="s">
        <v>609</v>
      </c>
      <c r="J56" s="692"/>
      <c r="K56" s="692" t="s">
        <v>607</v>
      </c>
      <c r="L56" s="692"/>
      <c r="M56" s="692" t="s">
        <v>605</v>
      </c>
      <c r="N56" s="692"/>
      <c r="O56" s="692" t="s">
        <v>603</v>
      </c>
      <c r="P56" s="692"/>
      <c r="Q56" s="692" t="s">
        <v>601</v>
      </c>
      <c r="R56" s="692" t="s">
        <v>599</v>
      </c>
      <c r="S56" s="691" t="s">
        <v>597</v>
      </c>
    </row>
    <row r="57" spans="1:19" x14ac:dyDescent="0.2">
      <c r="A57" s="1300"/>
      <c r="B57" s="86" t="s">
        <v>1385</v>
      </c>
      <c r="C57" s="188" t="s">
        <v>1014</v>
      </c>
      <c r="D57" s="138"/>
      <c r="E57" s="138"/>
      <c r="F57" s="138"/>
      <c r="G57" s="138"/>
      <c r="H57" s="138"/>
      <c r="I57" s="138">
        <v>3.9</v>
      </c>
      <c r="J57" s="138"/>
      <c r="K57" s="138">
        <v>6.2</v>
      </c>
      <c r="L57" s="138"/>
      <c r="M57" s="138">
        <v>7.8</v>
      </c>
      <c r="N57" s="138"/>
      <c r="O57" s="138">
        <v>8.82</v>
      </c>
      <c r="P57" s="138"/>
      <c r="Q57" s="138">
        <v>11.9</v>
      </c>
      <c r="R57" s="138">
        <v>16.399999999999999</v>
      </c>
      <c r="S57" s="121">
        <v>18.3</v>
      </c>
    </row>
    <row r="58" spans="1:19" x14ac:dyDescent="0.2">
      <c r="A58" s="1301"/>
      <c r="B58" s="82" t="s">
        <v>1384</v>
      </c>
      <c r="C58" s="185" t="s">
        <v>1014</v>
      </c>
      <c r="D58" s="135"/>
      <c r="E58" s="135"/>
      <c r="F58" s="135"/>
      <c r="G58" s="135"/>
      <c r="H58" s="135"/>
      <c r="I58" s="135">
        <v>3.08</v>
      </c>
      <c r="J58" s="135"/>
      <c r="K58" s="135">
        <v>4.6500000000000004</v>
      </c>
      <c r="L58" s="135"/>
      <c r="M58" s="135">
        <v>6.52</v>
      </c>
      <c r="N58" s="135"/>
      <c r="O58" s="135">
        <v>7.16</v>
      </c>
      <c r="P58" s="135"/>
      <c r="Q58" s="135">
        <v>9.36</v>
      </c>
      <c r="R58" s="135">
        <v>12.8</v>
      </c>
      <c r="S58" s="118">
        <v>14.1</v>
      </c>
    </row>
    <row r="59" spans="1:19" x14ac:dyDescent="0.2">
      <c r="A59" s="1301"/>
      <c r="B59" s="82" t="s">
        <v>1016</v>
      </c>
      <c r="C59" s="185" t="s">
        <v>1014</v>
      </c>
      <c r="D59" s="135"/>
      <c r="E59" s="135"/>
      <c r="F59" s="135"/>
      <c r="G59" s="135"/>
      <c r="H59" s="135"/>
      <c r="I59" s="135">
        <v>4.49</v>
      </c>
      <c r="J59" s="135"/>
      <c r="K59" s="135">
        <v>6.62</v>
      </c>
      <c r="L59" s="135"/>
      <c r="M59" s="135">
        <v>9.2100000000000009</v>
      </c>
      <c r="N59" s="135"/>
      <c r="O59" s="135">
        <v>9.2100000000000009</v>
      </c>
      <c r="P59" s="135"/>
      <c r="Q59" s="135">
        <v>15.86</v>
      </c>
      <c r="R59" s="135">
        <v>21.15</v>
      </c>
      <c r="S59" s="118">
        <v>21.15</v>
      </c>
    </row>
    <row r="60" spans="1:19" ht="13.5" thickBot="1" x14ac:dyDescent="0.25">
      <c r="A60" s="913" t="s">
        <v>1367</v>
      </c>
      <c r="B60" s="915"/>
      <c r="C60" s="98" t="s">
        <v>1199</v>
      </c>
      <c r="D60" s="76"/>
      <c r="E60" s="76"/>
      <c r="F60" s="76"/>
      <c r="G60" s="76"/>
      <c r="H60" s="76"/>
      <c r="I60" s="76">
        <f>'Интерактивный прайс-лист'!$F$26*VLOOKUP(I56,last!$B$1:$C$1698,2,0)</f>
        <v>931</v>
      </c>
      <c r="J60" s="76"/>
      <c r="K60" s="76">
        <f>'Интерактивный прайс-лист'!$F$26*VLOOKUP(K56,last!$B$1:$C$1698,2,0)</f>
        <v>1219</v>
      </c>
      <c r="L60" s="76"/>
      <c r="M60" s="76">
        <f>'Интерактивный прайс-лист'!$F$26*VLOOKUP(M56,last!$B$1:$C$1698,2,0)</f>
        <v>1422</v>
      </c>
      <c r="N60" s="76"/>
      <c r="O60" s="76">
        <f>'Интерактивный прайс-лист'!$F$26*VLOOKUP(O56,last!$B$1:$C$1698,2,0)</f>
        <v>1575</v>
      </c>
      <c r="P60" s="76"/>
      <c r="Q60" s="76">
        <f>'Интерактивный прайс-лист'!$F$26*VLOOKUP(Q56,last!$B$1:$C$1698,2,0)</f>
        <v>1982</v>
      </c>
      <c r="R60" s="76">
        <f>'Интерактивный прайс-лист'!$F$26*VLOOKUP(R56,last!$B$1:$C$1698,2,0)</f>
        <v>2513</v>
      </c>
      <c r="S60" s="75">
        <f>'Интерактивный прайс-лист'!$F$26*VLOOKUP(S56,last!$B$1:$C$1698,2,0)</f>
        <v>2753</v>
      </c>
    </row>
    <row r="61" spans="1:19" x14ac:dyDescent="0.2">
      <c r="A61" s="330"/>
      <c r="B61" s="330"/>
      <c r="C61" s="331"/>
      <c r="D61" s="331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</row>
    <row r="62" spans="1:19" x14ac:dyDescent="0.2">
      <c r="A62" s="330"/>
      <c r="B62" s="330"/>
      <c r="C62" s="331"/>
      <c r="D62" s="331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30"/>
    </row>
    <row r="63" spans="1:19" ht="24" customHeight="1" thickBot="1" x14ac:dyDescent="0.25">
      <c r="A63" s="1287" t="s">
        <v>1383</v>
      </c>
      <c r="B63" s="1287"/>
      <c r="C63" s="1287"/>
      <c r="D63" s="331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30"/>
    </row>
    <row r="64" spans="1:19" ht="13.5" thickBot="1" x14ac:dyDescent="0.25">
      <c r="A64" s="1171" t="s">
        <v>1382</v>
      </c>
      <c r="B64" s="1172"/>
      <c r="C64" s="1182"/>
      <c r="D64" s="693" t="s">
        <v>526</v>
      </c>
      <c r="E64" s="692" t="s">
        <v>522</v>
      </c>
      <c r="F64" s="692" t="s">
        <v>498</v>
      </c>
      <c r="G64" s="692" t="s">
        <v>518</v>
      </c>
      <c r="H64" s="692" t="s">
        <v>494</v>
      </c>
      <c r="I64" s="692" t="s">
        <v>514</v>
      </c>
      <c r="J64" s="692"/>
      <c r="K64" s="692" t="s">
        <v>510</v>
      </c>
      <c r="L64" s="692"/>
      <c r="M64" s="692" t="s">
        <v>506</v>
      </c>
      <c r="N64" s="692"/>
      <c r="O64" s="691" t="s">
        <v>502</v>
      </c>
      <c r="P64" s="330"/>
      <c r="Q64" s="330"/>
      <c r="R64" s="330"/>
      <c r="S64" s="330"/>
    </row>
    <row r="65" spans="1:19" x14ac:dyDescent="0.2">
      <c r="A65" s="889" t="s">
        <v>1358</v>
      </c>
      <c r="B65" s="893"/>
      <c r="C65" s="188" t="s">
        <v>1014</v>
      </c>
      <c r="D65" s="122">
        <v>1.54</v>
      </c>
      <c r="E65" s="138">
        <v>2.09</v>
      </c>
      <c r="F65" s="138">
        <v>2.42</v>
      </c>
      <c r="G65" s="138">
        <v>2.93</v>
      </c>
      <c r="H65" s="138">
        <v>3.51</v>
      </c>
      <c r="I65" s="138">
        <v>4.33</v>
      </c>
      <c r="J65" s="138"/>
      <c r="K65" s="138">
        <v>4.7699999999999996</v>
      </c>
      <c r="L65" s="138"/>
      <c r="M65" s="138">
        <v>6.71</v>
      </c>
      <c r="N65" s="138"/>
      <c r="O65" s="121">
        <v>8.7100000000000009</v>
      </c>
      <c r="P65" s="330"/>
      <c r="Q65" s="330"/>
      <c r="R65" s="330"/>
      <c r="S65" s="330"/>
    </row>
    <row r="66" spans="1:19" x14ac:dyDescent="0.2">
      <c r="A66" s="865" t="s">
        <v>1357</v>
      </c>
      <c r="B66" s="867"/>
      <c r="C66" s="185" t="s">
        <v>1014</v>
      </c>
      <c r="D66" s="119">
        <v>1.2</v>
      </c>
      <c r="E66" s="135">
        <v>1.51</v>
      </c>
      <c r="F66" s="135">
        <v>1.88</v>
      </c>
      <c r="G66" s="135">
        <v>2.11</v>
      </c>
      <c r="H66" s="135">
        <v>2.72</v>
      </c>
      <c r="I66" s="135">
        <v>3.15</v>
      </c>
      <c r="J66" s="135"/>
      <c r="K66" s="135">
        <v>3.65</v>
      </c>
      <c r="L66" s="135"/>
      <c r="M66" s="135">
        <v>4.91</v>
      </c>
      <c r="N66" s="135"/>
      <c r="O66" s="118">
        <v>6.38</v>
      </c>
      <c r="P66" s="330"/>
      <c r="Q66" s="330"/>
      <c r="R66" s="330"/>
      <c r="S66" s="330"/>
    </row>
    <row r="67" spans="1:19" x14ac:dyDescent="0.2">
      <c r="A67" s="865" t="s">
        <v>1356</v>
      </c>
      <c r="B67" s="867"/>
      <c r="C67" s="185" t="s">
        <v>1014</v>
      </c>
      <c r="D67" s="119">
        <v>2.14</v>
      </c>
      <c r="E67" s="135">
        <v>2.79</v>
      </c>
      <c r="F67" s="135">
        <v>3.2</v>
      </c>
      <c r="G67" s="135">
        <v>3.81</v>
      </c>
      <c r="H67" s="135">
        <v>4.78</v>
      </c>
      <c r="I67" s="135">
        <v>5.63</v>
      </c>
      <c r="J67" s="135"/>
      <c r="K67" s="135">
        <v>6.36</v>
      </c>
      <c r="L67" s="135"/>
      <c r="M67" s="135">
        <v>7.83</v>
      </c>
      <c r="N67" s="135"/>
      <c r="O67" s="118">
        <v>11.1</v>
      </c>
      <c r="P67" s="330"/>
      <c r="Q67" s="330"/>
      <c r="R67" s="330"/>
      <c r="S67" s="330"/>
    </row>
    <row r="68" spans="1:19" ht="13.5" thickBot="1" x14ac:dyDescent="0.25">
      <c r="A68" s="1285" t="s">
        <v>1367</v>
      </c>
      <c r="B68" s="1286"/>
      <c r="C68" s="98" t="s">
        <v>1199</v>
      </c>
      <c r="D68" s="114">
        <f>'Интерактивный прайс-лист'!$F$26*VLOOKUP(D64,last!$B$1:$C$1698,2,0)</f>
        <v>357</v>
      </c>
      <c r="E68" s="76">
        <f>'Интерактивный прайс-лист'!$F$26*VLOOKUP(E64,last!$B$1:$C$1698,2,0)</f>
        <v>393</v>
      </c>
      <c r="F68" s="76">
        <f>'Интерактивный прайс-лист'!$F$26*VLOOKUP(F64,last!$B$1:$C$1698,2,0)</f>
        <v>422</v>
      </c>
      <c r="G68" s="76">
        <f>'Интерактивный прайс-лист'!$F$26*VLOOKUP(G64,last!$B$1:$C$1698,2,0)</f>
        <v>437</v>
      </c>
      <c r="H68" s="76">
        <f>'Интерактивный прайс-лист'!$F$26*VLOOKUP(H64,last!$B$1:$C$1698,2,0)</f>
        <v>470</v>
      </c>
      <c r="I68" s="76">
        <f>'Интерактивный прайс-лист'!$F$26*VLOOKUP(I64,last!$B$1:$C$1698,2,0)</f>
        <v>488</v>
      </c>
      <c r="J68" s="76"/>
      <c r="K68" s="76">
        <f>'Интерактивный прайс-лист'!$F$26*VLOOKUP(K64,last!$B$1:$C$1698,2,0)</f>
        <v>535</v>
      </c>
      <c r="L68" s="76"/>
      <c r="M68" s="76">
        <f>'Интерактивный прайс-лист'!$F$26*VLOOKUP(M64,last!$B$1:$C$1698,2,0)</f>
        <v>706</v>
      </c>
      <c r="N68" s="76"/>
      <c r="O68" s="75">
        <f>'Интерактивный прайс-лист'!$F$26*VLOOKUP(O64,last!$B$1:$C$1698,2,0)</f>
        <v>800</v>
      </c>
      <c r="P68" s="330"/>
      <c r="Q68" s="330"/>
      <c r="R68" s="330"/>
      <c r="S68" s="330"/>
    </row>
    <row r="69" spans="1:19" ht="13.5" thickBot="1" x14ac:dyDescent="0.25">
      <c r="A69" s="330"/>
      <c r="B69" s="330"/>
      <c r="C69" s="331"/>
      <c r="D69" s="331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</row>
    <row r="70" spans="1:19" ht="13.5" thickBot="1" x14ac:dyDescent="0.25">
      <c r="A70" s="1171" t="s">
        <v>1381</v>
      </c>
      <c r="B70" s="1172"/>
      <c r="C70" s="1182"/>
      <c r="D70" s="693" t="s">
        <v>525</v>
      </c>
      <c r="E70" s="692" t="s">
        <v>521</v>
      </c>
      <c r="F70" s="692" t="s">
        <v>497</v>
      </c>
      <c r="G70" s="692" t="s">
        <v>517</v>
      </c>
      <c r="H70" s="692" t="s">
        <v>493</v>
      </c>
      <c r="I70" s="692" t="s">
        <v>513</v>
      </c>
      <c r="J70" s="692"/>
      <c r="K70" s="692" t="s">
        <v>509</v>
      </c>
      <c r="L70" s="692"/>
      <c r="M70" s="692" t="s">
        <v>505</v>
      </c>
      <c r="N70" s="692"/>
      <c r="O70" s="691" t="s">
        <v>501</v>
      </c>
      <c r="P70" s="330"/>
      <c r="Q70" s="330"/>
      <c r="R70" s="330"/>
      <c r="S70" s="330"/>
    </row>
    <row r="71" spans="1:19" x14ac:dyDescent="0.2">
      <c r="A71" s="889" t="s">
        <v>1358</v>
      </c>
      <c r="B71" s="893"/>
      <c r="C71" s="188" t="s">
        <v>1014</v>
      </c>
      <c r="D71" s="122">
        <v>1.54</v>
      </c>
      <c r="E71" s="138">
        <v>2.09</v>
      </c>
      <c r="F71" s="138">
        <v>2.42</v>
      </c>
      <c r="G71" s="138">
        <v>2.93</v>
      </c>
      <c r="H71" s="138">
        <v>3.51</v>
      </c>
      <c r="I71" s="138">
        <v>4.33</v>
      </c>
      <c r="J71" s="138"/>
      <c r="K71" s="138">
        <v>4.7699999999999996</v>
      </c>
      <c r="L71" s="138"/>
      <c r="M71" s="138">
        <v>6.71</v>
      </c>
      <c r="N71" s="138"/>
      <c r="O71" s="121">
        <v>8.7100000000000009</v>
      </c>
      <c r="P71" s="330"/>
      <c r="Q71" s="330"/>
      <c r="R71" s="330"/>
      <c r="S71" s="330"/>
    </row>
    <row r="72" spans="1:19" x14ac:dyDescent="0.2">
      <c r="A72" s="865" t="s">
        <v>1357</v>
      </c>
      <c r="B72" s="867"/>
      <c r="C72" s="185" t="s">
        <v>1014</v>
      </c>
      <c r="D72" s="119">
        <v>1.2</v>
      </c>
      <c r="E72" s="135">
        <v>1.51</v>
      </c>
      <c r="F72" s="135">
        <v>1.88</v>
      </c>
      <c r="G72" s="135">
        <v>2.11</v>
      </c>
      <c r="H72" s="135">
        <v>2.72</v>
      </c>
      <c r="I72" s="135">
        <v>3.15</v>
      </c>
      <c r="J72" s="135"/>
      <c r="K72" s="135">
        <v>3.65</v>
      </c>
      <c r="L72" s="135"/>
      <c r="M72" s="135">
        <v>4.91</v>
      </c>
      <c r="N72" s="135"/>
      <c r="O72" s="118">
        <v>6.38</v>
      </c>
      <c r="P72" s="330"/>
      <c r="Q72" s="330"/>
      <c r="R72" s="330"/>
      <c r="S72" s="330"/>
    </row>
    <row r="73" spans="1:19" x14ac:dyDescent="0.2">
      <c r="A73" s="865" t="s">
        <v>1356</v>
      </c>
      <c r="B73" s="867"/>
      <c r="C73" s="185" t="s">
        <v>1014</v>
      </c>
      <c r="D73" s="119">
        <v>2.14</v>
      </c>
      <c r="E73" s="135">
        <v>2.79</v>
      </c>
      <c r="F73" s="135">
        <v>3.2</v>
      </c>
      <c r="G73" s="135">
        <v>3.81</v>
      </c>
      <c r="H73" s="135">
        <v>4.78</v>
      </c>
      <c r="I73" s="135">
        <v>5.63</v>
      </c>
      <c r="J73" s="135"/>
      <c r="K73" s="135">
        <v>6.36</v>
      </c>
      <c r="L73" s="135"/>
      <c r="M73" s="135">
        <v>7.83</v>
      </c>
      <c r="N73" s="135"/>
      <c r="O73" s="118">
        <v>11.1</v>
      </c>
      <c r="P73" s="330"/>
      <c r="Q73" s="330"/>
      <c r="R73" s="330"/>
      <c r="S73" s="330"/>
    </row>
    <row r="74" spans="1:19" ht="13.5" thickBot="1" x14ac:dyDescent="0.25">
      <c r="A74" s="1285" t="s">
        <v>1367</v>
      </c>
      <c r="B74" s="1286"/>
      <c r="C74" s="98" t="s">
        <v>1199</v>
      </c>
      <c r="D74" s="114">
        <f>'Интерактивный прайс-лист'!$F$26*VLOOKUP(D70,last!$B$1:$C$1698,2,0)</f>
        <v>648</v>
      </c>
      <c r="E74" s="76">
        <f>'Интерактивный прайс-лист'!$F$26*VLOOKUP(E70,last!$B$1:$C$1698,2,0)</f>
        <v>688</v>
      </c>
      <c r="F74" s="76">
        <f>'Интерактивный прайс-лист'!$F$26*VLOOKUP(F70,last!$B$1:$C$1698,2,0)</f>
        <v>713</v>
      </c>
      <c r="G74" s="76">
        <f>'Интерактивный прайс-лист'!$F$26*VLOOKUP(G70,last!$B$1:$C$1698,2,0)</f>
        <v>728</v>
      </c>
      <c r="H74" s="76">
        <f>'Интерактивный прайс-лист'!$F$26*VLOOKUP(H70,last!$B$1:$C$1698,2,0)</f>
        <v>768</v>
      </c>
      <c r="I74" s="76">
        <f>'Интерактивный прайс-лист'!$F$26*VLOOKUP(I70,last!$B$1:$C$1698,2,0)</f>
        <v>790</v>
      </c>
      <c r="J74" s="76"/>
      <c r="K74" s="76">
        <f>'Интерактивный прайс-лист'!$F$26*VLOOKUP(K70,last!$B$1:$C$1698,2,0)</f>
        <v>837</v>
      </c>
      <c r="L74" s="76"/>
      <c r="M74" s="76">
        <f>'Интерактивный прайс-лист'!$F$26*VLOOKUP(M70,last!$B$1:$C$1698,2,0)</f>
        <v>1033</v>
      </c>
      <c r="N74" s="76"/>
      <c r="O74" s="75">
        <f>'Интерактивный прайс-лист'!$F$26*VLOOKUP(O70,last!$B$1:$C$1698,2,0)</f>
        <v>1128</v>
      </c>
      <c r="P74" s="330"/>
      <c r="Q74" s="330"/>
      <c r="R74" s="330"/>
      <c r="S74" s="330"/>
    </row>
    <row r="75" spans="1:19" ht="13.5" thickBot="1" x14ac:dyDescent="0.25">
      <c r="A75" s="330"/>
      <c r="B75" s="330"/>
      <c r="C75" s="331"/>
      <c r="D75" s="331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</row>
    <row r="76" spans="1:19" ht="13.5" thickBot="1" x14ac:dyDescent="0.25">
      <c r="A76" s="1171" t="s">
        <v>1380</v>
      </c>
      <c r="B76" s="1172"/>
      <c r="C76" s="1182"/>
      <c r="D76" s="693" t="s">
        <v>528</v>
      </c>
      <c r="E76" s="692" t="s">
        <v>524</v>
      </c>
      <c r="F76" s="692" t="s">
        <v>500</v>
      </c>
      <c r="G76" s="692" t="s">
        <v>520</v>
      </c>
      <c r="H76" s="692" t="s">
        <v>496</v>
      </c>
      <c r="I76" s="692" t="s">
        <v>516</v>
      </c>
      <c r="J76" s="692"/>
      <c r="K76" s="692" t="s">
        <v>512</v>
      </c>
      <c r="L76" s="692"/>
      <c r="M76" s="692" t="s">
        <v>508</v>
      </c>
      <c r="N76" s="692"/>
      <c r="O76" s="691" t="s">
        <v>504</v>
      </c>
      <c r="P76" s="330"/>
      <c r="Q76" s="330"/>
      <c r="R76" s="330"/>
      <c r="S76" s="330"/>
    </row>
    <row r="77" spans="1:19" x14ac:dyDescent="0.2">
      <c r="A77" s="889" t="s">
        <v>1358</v>
      </c>
      <c r="B77" s="893"/>
      <c r="C77" s="188" t="s">
        <v>1014</v>
      </c>
      <c r="D77" s="122">
        <v>1.5</v>
      </c>
      <c r="E77" s="138">
        <v>1.79</v>
      </c>
      <c r="F77" s="138">
        <v>2.38</v>
      </c>
      <c r="G77" s="138">
        <v>2.87</v>
      </c>
      <c r="H77" s="138">
        <v>3.46</v>
      </c>
      <c r="I77" s="138">
        <v>4.26</v>
      </c>
      <c r="J77" s="138"/>
      <c r="K77" s="138">
        <v>4.67</v>
      </c>
      <c r="L77" s="138"/>
      <c r="M77" s="138">
        <v>6.64</v>
      </c>
      <c r="N77" s="138"/>
      <c r="O77" s="121">
        <v>8.5500000000000007</v>
      </c>
      <c r="P77" s="330"/>
      <c r="Q77" s="330"/>
      <c r="R77" s="330"/>
      <c r="S77" s="330"/>
    </row>
    <row r="78" spans="1:19" x14ac:dyDescent="0.2">
      <c r="A78" s="865" t="s">
        <v>1357</v>
      </c>
      <c r="B78" s="867"/>
      <c r="C78" s="185" t="s">
        <v>1014</v>
      </c>
      <c r="D78" s="119">
        <v>1.17</v>
      </c>
      <c r="E78" s="135">
        <v>1.46</v>
      </c>
      <c r="F78" s="135">
        <v>1.85</v>
      </c>
      <c r="G78" s="135">
        <v>2.0699999999999998</v>
      </c>
      <c r="H78" s="135">
        <v>2.71</v>
      </c>
      <c r="I78" s="135">
        <v>3.09</v>
      </c>
      <c r="J78" s="135"/>
      <c r="K78" s="135">
        <v>3.57</v>
      </c>
      <c r="L78" s="135"/>
      <c r="M78" s="135">
        <v>4.8499999999999996</v>
      </c>
      <c r="N78" s="135"/>
      <c r="O78" s="118">
        <v>6.26</v>
      </c>
      <c r="P78" s="330"/>
      <c r="Q78" s="330"/>
      <c r="R78" s="330"/>
      <c r="S78" s="330"/>
    </row>
    <row r="79" spans="1:19" x14ac:dyDescent="0.2">
      <c r="A79" s="865" t="s">
        <v>1356</v>
      </c>
      <c r="B79" s="867"/>
      <c r="C79" s="185" t="s">
        <v>1014</v>
      </c>
      <c r="D79" s="119">
        <v>2.23</v>
      </c>
      <c r="E79" s="135">
        <v>2.0699999999999998</v>
      </c>
      <c r="F79" s="135">
        <v>2.92</v>
      </c>
      <c r="G79" s="135">
        <v>2.91</v>
      </c>
      <c r="H79" s="135">
        <v>4.8</v>
      </c>
      <c r="I79" s="135">
        <v>4.51</v>
      </c>
      <c r="J79" s="135"/>
      <c r="K79" s="135">
        <v>4.67</v>
      </c>
      <c r="L79" s="135"/>
      <c r="M79" s="135">
        <v>7.91</v>
      </c>
      <c r="N79" s="135"/>
      <c r="O79" s="118">
        <v>9.3000000000000007</v>
      </c>
      <c r="P79" s="330"/>
      <c r="Q79" s="330"/>
      <c r="R79" s="330"/>
      <c r="S79" s="330"/>
    </row>
    <row r="80" spans="1:19" ht="13.5" thickBot="1" x14ac:dyDescent="0.25">
      <c r="A80" s="1285" t="s">
        <v>1367</v>
      </c>
      <c r="B80" s="1286"/>
      <c r="C80" s="98" t="s">
        <v>1199</v>
      </c>
      <c r="D80" s="114">
        <f>'Интерактивный прайс-лист'!$F$26*VLOOKUP(D76,last!$B$1:$C$1698,2,0)</f>
        <v>426</v>
      </c>
      <c r="E80" s="76">
        <f>'Интерактивный прайс-лист'!$F$26*VLOOKUP(E76,last!$B$1:$C$1698,2,0)</f>
        <v>459</v>
      </c>
      <c r="F80" s="76">
        <f>'Интерактивный прайс-лист'!$F$26*VLOOKUP(F76,last!$B$1:$C$1698,2,0)</f>
        <v>502</v>
      </c>
      <c r="G80" s="76">
        <f>'Интерактивный прайс-лист'!$F$26*VLOOKUP(G76,last!$B$1:$C$1698,2,0)</f>
        <v>517</v>
      </c>
      <c r="H80" s="76">
        <f>'Интерактивный прайс-лист'!$F$26*VLOOKUP(H76,last!$B$1:$C$1698,2,0)</f>
        <v>560</v>
      </c>
      <c r="I80" s="76">
        <f>'Интерактивный прайс-лист'!$F$26*VLOOKUP(I76,last!$B$1:$C$1698,2,0)</f>
        <v>593</v>
      </c>
      <c r="J80" s="76"/>
      <c r="K80" s="76">
        <f>'Интерактивный прайс-лист'!$F$26*VLOOKUP(K76,last!$B$1:$C$1698,2,0)</f>
        <v>633</v>
      </c>
      <c r="L80" s="76"/>
      <c r="M80" s="76">
        <f>'Интерактивный прайс-лист'!$F$26*VLOOKUP(M76,last!$B$1:$C$1698,2,0)</f>
        <v>830</v>
      </c>
      <c r="N80" s="76"/>
      <c r="O80" s="75">
        <f>'Интерактивный прайс-лист'!$F$26*VLOOKUP(O76,last!$B$1:$C$1698,2,0)</f>
        <v>928</v>
      </c>
      <c r="P80" s="330"/>
      <c r="Q80" s="330"/>
      <c r="R80" s="330"/>
      <c r="S80" s="330"/>
    </row>
    <row r="81" spans="1:19" ht="13.5" thickBot="1" x14ac:dyDescent="0.25">
      <c r="A81" s="330"/>
      <c r="B81" s="330"/>
      <c r="C81" s="331"/>
      <c r="D81" s="331"/>
      <c r="E81" s="330"/>
      <c r="F81" s="330"/>
      <c r="G81" s="330"/>
      <c r="H81" s="330"/>
      <c r="I81" s="330"/>
      <c r="J81" s="330"/>
      <c r="K81" s="330"/>
      <c r="L81" s="330"/>
      <c r="M81" s="330"/>
      <c r="N81" s="330"/>
      <c r="O81" s="330"/>
      <c r="P81" s="330"/>
      <c r="Q81" s="330"/>
      <c r="R81" s="330"/>
      <c r="S81" s="330"/>
    </row>
    <row r="82" spans="1:19" ht="13.5" thickBot="1" x14ac:dyDescent="0.25">
      <c r="A82" s="1171" t="s">
        <v>1379</v>
      </c>
      <c r="B82" s="1172"/>
      <c r="C82" s="1182"/>
      <c r="D82" s="693" t="s">
        <v>527</v>
      </c>
      <c r="E82" s="692" t="s">
        <v>523</v>
      </c>
      <c r="F82" s="692" t="s">
        <v>499</v>
      </c>
      <c r="G82" s="692" t="s">
        <v>519</v>
      </c>
      <c r="H82" s="692" t="s">
        <v>495</v>
      </c>
      <c r="I82" s="692" t="s">
        <v>515</v>
      </c>
      <c r="J82" s="692"/>
      <c r="K82" s="692" t="s">
        <v>511</v>
      </c>
      <c r="L82" s="692"/>
      <c r="M82" s="692" t="s">
        <v>507</v>
      </c>
      <c r="N82" s="692"/>
      <c r="O82" s="691" t="s">
        <v>503</v>
      </c>
      <c r="P82" s="330"/>
      <c r="Q82" s="330"/>
      <c r="R82" s="330"/>
      <c r="S82" s="330"/>
    </row>
    <row r="83" spans="1:19" x14ac:dyDescent="0.2">
      <c r="A83" s="889" t="s">
        <v>1358</v>
      </c>
      <c r="B83" s="893"/>
      <c r="C83" s="188" t="s">
        <v>1014</v>
      </c>
      <c r="D83" s="122">
        <v>1.5</v>
      </c>
      <c r="E83" s="138">
        <v>1.79</v>
      </c>
      <c r="F83" s="138">
        <v>2.38</v>
      </c>
      <c r="G83" s="138">
        <v>2.87</v>
      </c>
      <c r="H83" s="138">
        <v>3.46</v>
      </c>
      <c r="I83" s="138">
        <v>4.26</v>
      </c>
      <c r="J83" s="138"/>
      <c r="K83" s="138">
        <v>4.67</v>
      </c>
      <c r="L83" s="138"/>
      <c r="M83" s="138">
        <v>6.64</v>
      </c>
      <c r="N83" s="138"/>
      <c r="O83" s="121">
        <v>8.5500000000000007</v>
      </c>
      <c r="P83" s="330"/>
      <c r="Q83" s="330"/>
      <c r="R83" s="330"/>
      <c r="S83" s="330"/>
    </row>
    <row r="84" spans="1:19" x14ac:dyDescent="0.2">
      <c r="A84" s="865" t="s">
        <v>1357</v>
      </c>
      <c r="B84" s="867"/>
      <c r="C84" s="185" t="s">
        <v>1014</v>
      </c>
      <c r="D84" s="119">
        <v>1.17</v>
      </c>
      <c r="E84" s="135">
        <v>1.46</v>
      </c>
      <c r="F84" s="135">
        <v>1.85</v>
      </c>
      <c r="G84" s="135">
        <v>2.0699999999999998</v>
      </c>
      <c r="H84" s="135">
        <v>2.71</v>
      </c>
      <c r="I84" s="135">
        <v>3.09</v>
      </c>
      <c r="J84" s="135"/>
      <c r="K84" s="135">
        <v>3.57</v>
      </c>
      <c r="L84" s="135"/>
      <c r="M84" s="135">
        <v>4.8499999999999996</v>
      </c>
      <c r="N84" s="135"/>
      <c r="O84" s="118">
        <v>6.26</v>
      </c>
      <c r="P84" s="330"/>
      <c r="Q84" s="330"/>
      <c r="R84" s="330"/>
      <c r="S84" s="330"/>
    </row>
    <row r="85" spans="1:19" x14ac:dyDescent="0.2">
      <c r="A85" s="865" t="s">
        <v>1356</v>
      </c>
      <c r="B85" s="867"/>
      <c r="C85" s="185" t="s">
        <v>1014</v>
      </c>
      <c r="D85" s="119">
        <v>2.23</v>
      </c>
      <c r="E85" s="135">
        <v>2.0699999999999998</v>
      </c>
      <c r="F85" s="135">
        <v>2.92</v>
      </c>
      <c r="G85" s="135">
        <v>2.91</v>
      </c>
      <c r="H85" s="135">
        <v>4.8</v>
      </c>
      <c r="I85" s="135">
        <v>4.51</v>
      </c>
      <c r="J85" s="135"/>
      <c r="K85" s="135">
        <v>4.67</v>
      </c>
      <c r="L85" s="135"/>
      <c r="M85" s="135">
        <v>7.91</v>
      </c>
      <c r="N85" s="135"/>
      <c r="O85" s="118">
        <v>9.3000000000000007</v>
      </c>
      <c r="P85" s="330"/>
      <c r="Q85" s="330"/>
      <c r="R85" s="330"/>
      <c r="S85" s="330"/>
    </row>
    <row r="86" spans="1:19" ht="13.5" thickBot="1" x14ac:dyDescent="0.25">
      <c r="A86" s="1285" t="s">
        <v>1367</v>
      </c>
      <c r="B86" s="1286"/>
      <c r="C86" s="98" t="s">
        <v>1199</v>
      </c>
      <c r="D86" s="114">
        <f>'Интерактивный прайс-лист'!$F$26*VLOOKUP(D82,last!$B$1:$C$1698,2,0)</f>
        <v>957</v>
      </c>
      <c r="E86" s="76">
        <f>'Интерактивный прайс-лист'!$F$26*VLOOKUP(E82,last!$B$1:$C$1698,2,0)</f>
        <v>990</v>
      </c>
      <c r="F86" s="76">
        <f>'Интерактивный прайс-лист'!$F$26*VLOOKUP(F82,last!$B$1:$C$1698,2,0)</f>
        <v>1033</v>
      </c>
      <c r="G86" s="76">
        <f>'Интерактивный прайс-лист'!$F$26*VLOOKUP(G82,last!$B$1:$C$1698,2,0)</f>
        <v>1048</v>
      </c>
      <c r="H86" s="76">
        <f>'Интерактивный прайс-лист'!$F$26*VLOOKUP(H82,last!$B$1:$C$1698,2,0)</f>
        <v>1088</v>
      </c>
      <c r="I86" s="76">
        <f>'Интерактивный прайс-лист'!$F$26*VLOOKUP(I82,last!$B$1:$C$1698,2,0)</f>
        <v>1120</v>
      </c>
      <c r="J86" s="76"/>
      <c r="K86" s="76">
        <f>'Интерактивный прайс-лист'!$F$26*VLOOKUP(K82,last!$B$1:$C$1698,2,0)</f>
        <v>1164</v>
      </c>
      <c r="L86" s="76"/>
      <c r="M86" s="76">
        <f>'Интерактивный прайс-лист'!$F$26*VLOOKUP(M82,last!$B$1:$C$1698,2,0)</f>
        <v>1386</v>
      </c>
      <c r="N86" s="76"/>
      <c r="O86" s="75">
        <f>'Интерактивный прайс-лист'!$F$26*VLOOKUP(O82,last!$B$1:$C$1698,2,0)</f>
        <v>1484</v>
      </c>
      <c r="P86" s="330"/>
      <c r="Q86" s="330"/>
      <c r="R86" s="330"/>
      <c r="S86" s="330"/>
    </row>
    <row r="87" spans="1:19" x14ac:dyDescent="0.2">
      <c r="A87" s="330"/>
      <c r="B87" s="330"/>
      <c r="C87" s="331"/>
      <c r="D87" s="331"/>
      <c r="E87" s="330"/>
      <c r="F87" s="330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30"/>
      <c r="R87" s="330"/>
      <c r="S87" s="330"/>
    </row>
    <row r="88" spans="1:19" x14ac:dyDescent="0.2">
      <c r="A88" s="330"/>
      <c r="B88" s="330"/>
      <c r="C88" s="331"/>
      <c r="D88" s="331"/>
      <c r="E88" s="330"/>
      <c r="F88" s="330"/>
      <c r="G88" s="330"/>
      <c r="H88" s="330"/>
      <c r="I88" s="330"/>
      <c r="J88" s="330"/>
      <c r="K88" s="330"/>
      <c r="L88" s="330"/>
      <c r="M88" s="330"/>
      <c r="N88" s="330"/>
      <c r="O88" s="330"/>
      <c r="P88" s="330"/>
      <c r="Q88" s="330"/>
      <c r="R88" s="330"/>
      <c r="S88" s="330"/>
    </row>
    <row r="89" spans="1:19" ht="24" customHeight="1" thickBot="1" x14ac:dyDescent="0.25">
      <c r="A89" s="1287" t="s">
        <v>1728</v>
      </c>
      <c r="B89" s="1287"/>
      <c r="C89" s="1287"/>
      <c r="D89" s="331"/>
      <c r="E89" s="330"/>
      <c r="F89" s="330"/>
      <c r="G89" s="330"/>
      <c r="H89" s="330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30"/>
    </row>
    <row r="90" spans="1:19" ht="13.5" thickBot="1" x14ac:dyDescent="0.25">
      <c r="A90" s="1171" t="s">
        <v>1729</v>
      </c>
      <c r="B90" s="1172"/>
      <c r="C90" s="1182"/>
      <c r="D90" s="693"/>
      <c r="E90" s="692" t="s">
        <v>1576</v>
      </c>
      <c r="F90" s="692"/>
      <c r="G90" s="692" t="s">
        <v>1580</v>
      </c>
      <c r="H90" s="692"/>
      <c r="I90" s="692"/>
      <c r="J90" s="692"/>
      <c r="K90" s="692" t="s">
        <v>1584</v>
      </c>
      <c r="L90" s="692"/>
      <c r="M90" s="691" t="s">
        <v>1588</v>
      </c>
      <c r="N90" s="2"/>
      <c r="O90" s="2"/>
      <c r="P90" s="330"/>
      <c r="Q90" s="330"/>
      <c r="R90" s="330"/>
      <c r="S90" s="330"/>
    </row>
    <row r="91" spans="1:19" x14ac:dyDescent="0.2">
      <c r="A91" s="889" t="s">
        <v>1358</v>
      </c>
      <c r="B91" s="893"/>
      <c r="C91" s="188" t="s">
        <v>1014</v>
      </c>
      <c r="D91" s="122"/>
      <c r="E91" s="138">
        <v>2.64</v>
      </c>
      <c r="F91" s="138"/>
      <c r="G91" s="138">
        <v>4.96</v>
      </c>
      <c r="H91" s="138"/>
      <c r="I91" s="138"/>
      <c r="J91" s="138"/>
      <c r="K91" s="138">
        <v>6.32</v>
      </c>
      <c r="L91" s="138"/>
      <c r="M91" s="121">
        <v>10.08</v>
      </c>
      <c r="N91" s="2"/>
      <c r="O91" s="2"/>
      <c r="P91" s="330"/>
      <c r="Q91" s="330"/>
      <c r="R91" s="330"/>
      <c r="S91" s="330"/>
    </row>
    <row r="92" spans="1:19" x14ac:dyDescent="0.2">
      <c r="A92" s="865" t="s">
        <v>1357</v>
      </c>
      <c r="B92" s="867"/>
      <c r="C92" s="185" t="s">
        <v>1014</v>
      </c>
      <c r="D92" s="119"/>
      <c r="E92" s="135">
        <v>1.95</v>
      </c>
      <c r="F92" s="135"/>
      <c r="G92" s="135">
        <v>3.6</v>
      </c>
      <c r="H92" s="135"/>
      <c r="I92" s="135"/>
      <c r="J92" s="135"/>
      <c r="K92" s="135">
        <v>4.8</v>
      </c>
      <c r="L92" s="135"/>
      <c r="M92" s="118">
        <v>7.43</v>
      </c>
      <c r="N92" s="2"/>
      <c r="O92" s="2"/>
      <c r="P92" s="330"/>
      <c r="Q92" s="330"/>
      <c r="R92" s="330"/>
      <c r="S92" s="330"/>
    </row>
    <row r="93" spans="1:19" x14ac:dyDescent="0.2">
      <c r="A93" s="865" t="s">
        <v>1356</v>
      </c>
      <c r="B93" s="867"/>
      <c r="C93" s="185" t="s">
        <v>1014</v>
      </c>
      <c r="D93" s="119"/>
      <c r="E93" s="135">
        <v>3.47</v>
      </c>
      <c r="F93" s="135"/>
      <c r="G93" s="135">
        <v>6.4</v>
      </c>
      <c r="H93" s="135"/>
      <c r="I93" s="135"/>
      <c r="J93" s="135"/>
      <c r="K93" s="135">
        <v>7.51</v>
      </c>
      <c r="L93" s="135"/>
      <c r="M93" s="118">
        <v>11.18</v>
      </c>
      <c r="N93" s="2"/>
      <c r="O93" s="2"/>
      <c r="P93" s="330"/>
      <c r="Q93" s="330"/>
      <c r="R93" s="330"/>
      <c r="S93" s="330"/>
    </row>
    <row r="94" spans="1:19" ht="13.5" thickBot="1" x14ac:dyDescent="0.25">
      <c r="A94" s="1285" t="s">
        <v>1367</v>
      </c>
      <c r="B94" s="1286"/>
      <c r="C94" s="98" t="s">
        <v>1199</v>
      </c>
      <c r="D94" s="114"/>
      <c r="E94" s="76">
        <f>'Интерактивный прайс-лист'!$F$26*VLOOKUP(E90,last!$B$1:$C$1698,2,0)</f>
        <v>662</v>
      </c>
      <c r="F94" s="76"/>
      <c r="G94" s="76">
        <f>'Интерактивный прайс-лист'!$F$26*VLOOKUP(G90,last!$B$1:$C$1698,2,0)</f>
        <v>706</v>
      </c>
      <c r="H94" s="76"/>
      <c r="I94" s="76"/>
      <c r="J94" s="76"/>
      <c r="K94" s="76">
        <f>'Интерактивный прайс-лист'!$F$26*VLOOKUP(K90,last!$B$1:$C$1698,2,0)</f>
        <v>811</v>
      </c>
      <c r="L94" s="76"/>
      <c r="M94" s="75">
        <f>'Интерактивный прайс-лист'!$F$26*VLOOKUP(M90,last!$B$1:$C$1698,2,0)</f>
        <v>1011</v>
      </c>
      <c r="N94" s="2"/>
      <c r="O94" s="2"/>
      <c r="P94" s="330"/>
      <c r="Q94" s="330"/>
      <c r="R94" s="330"/>
      <c r="S94" s="330"/>
    </row>
    <row r="95" spans="1:19" ht="13.5" thickBot="1" x14ac:dyDescent="0.25">
      <c r="A95" s="330"/>
      <c r="B95" s="330"/>
      <c r="C95" s="331"/>
      <c r="D95" s="331"/>
      <c r="E95" s="330"/>
      <c r="F95" s="330"/>
      <c r="G95" s="330"/>
      <c r="H95" s="330"/>
      <c r="I95" s="330"/>
      <c r="J95" s="330"/>
      <c r="K95" s="330"/>
      <c r="L95" s="330"/>
      <c r="M95" s="330"/>
      <c r="N95" s="2"/>
      <c r="O95" s="2"/>
      <c r="P95" s="330"/>
      <c r="Q95" s="330"/>
      <c r="R95" s="330"/>
      <c r="S95" s="330"/>
    </row>
    <row r="96" spans="1:19" ht="13.5" thickBot="1" x14ac:dyDescent="0.25">
      <c r="A96" s="1171" t="s">
        <v>1730</v>
      </c>
      <c r="B96" s="1172"/>
      <c r="C96" s="1182"/>
      <c r="D96" s="693"/>
      <c r="E96" s="692" t="s">
        <v>1577</v>
      </c>
      <c r="F96" s="692"/>
      <c r="G96" s="692" t="s">
        <v>1581</v>
      </c>
      <c r="H96" s="692"/>
      <c r="I96" s="692"/>
      <c r="J96" s="692"/>
      <c r="K96" s="692" t="s">
        <v>1585</v>
      </c>
      <c r="L96" s="692"/>
      <c r="M96" s="691" t="s">
        <v>1589</v>
      </c>
      <c r="N96" s="2"/>
      <c r="O96" s="2"/>
      <c r="P96" s="330"/>
      <c r="Q96" s="330"/>
      <c r="R96" s="330"/>
      <c r="S96" s="330"/>
    </row>
    <row r="97" spans="1:19" x14ac:dyDescent="0.2">
      <c r="A97" s="889" t="s">
        <v>1358</v>
      </c>
      <c r="B97" s="893"/>
      <c r="C97" s="188" t="s">
        <v>1014</v>
      </c>
      <c r="D97" s="122"/>
      <c r="E97" s="138">
        <v>2.64</v>
      </c>
      <c r="F97" s="138"/>
      <c r="G97" s="138">
        <v>4.96</v>
      </c>
      <c r="H97" s="138"/>
      <c r="I97" s="138"/>
      <c r="J97" s="138"/>
      <c r="K97" s="138">
        <v>6.32</v>
      </c>
      <c r="L97" s="138"/>
      <c r="M97" s="121">
        <v>10.08</v>
      </c>
      <c r="N97" s="2"/>
      <c r="O97" s="2"/>
      <c r="P97" s="330"/>
      <c r="Q97" s="330"/>
      <c r="R97" s="330"/>
      <c r="S97" s="330"/>
    </row>
    <row r="98" spans="1:19" x14ac:dyDescent="0.2">
      <c r="A98" s="865" t="s">
        <v>1357</v>
      </c>
      <c r="B98" s="867"/>
      <c r="C98" s="185" t="s">
        <v>1014</v>
      </c>
      <c r="D98" s="119"/>
      <c r="E98" s="135">
        <v>1.95</v>
      </c>
      <c r="F98" s="135"/>
      <c r="G98" s="135">
        <v>3.6</v>
      </c>
      <c r="H98" s="135"/>
      <c r="I98" s="135"/>
      <c r="J98" s="135"/>
      <c r="K98" s="135">
        <v>4.8</v>
      </c>
      <c r="L98" s="135"/>
      <c r="M98" s="118">
        <v>7.43</v>
      </c>
      <c r="N98" s="2"/>
      <c r="O98" s="2"/>
      <c r="P98" s="330"/>
      <c r="Q98" s="330"/>
      <c r="R98" s="330"/>
      <c r="S98" s="330"/>
    </row>
    <row r="99" spans="1:19" x14ac:dyDescent="0.2">
      <c r="A99" s="865" t="s">
        <v>1356</v>
      </c>
      <c r="B99" s="867"/>
      <c r="C99" s="185" t="s">
        <v>1014</v>
      </c>
      <c r="D99" s="119"/>
      <c r="E99" s="135">
        <v>3.47</v>
      </c>
      <c r="F99" s="135"/>
      <c r="G99" s="135">
        <v>6.4</v>
      </c>
      <c r="H99" s="135"/>
      <c r="I99" s="135"/>
      <c r="J99" s="135"/>
      <c r="K99" s="135">
        <v>7.51</v>
      </c>
      <c r="L99" s="135"/>
      <c r="M99" s="118">
        <v>11.18</v>
      </c>
      <c r="N99" s="2"/>
      <c r="O99" s="2"/>
      <c r="P99" s="330"/>
      <c r="Q99" s="330"/>
      <c r="R99" s="330"/>
      <c r="S99" s="330"/>
    </row>
    <row r="100" spans="1:19" ht="13.5" thickBot="1" x14ac:dyDescent="0.25">
      <c r="A100" s="1285" t="s">
        <v>1367</v>
      </c>
      <c r="B100" s="1286"/>
      <c r="C100" s="98" t="s">
        <v>1199</v>
      </c>
      <c r="D100" s="114"/>
      <c r="E100" s="76">
        <f>'Интерактивный прайс-лист'!$F$26*VLOOKUP(E96,last!$B$1:$C$1698,2,0)</f>
        <v>968</v>
      </c>
      <c r="F100" s="76"/>
      <c r="G100" s="76">
        <f>'Интерактивный прайс-лист'!$F$26*VLOOKUP(G96,last!$B$1:$C$1698,2,0)</f>
        <v>1011</v>
      </c>
      <c r="H100" s="76"/>
      <c r="I100" s="76"/>
      <c r="J100" s="76"/>
      <c r="K100" s="76">
        <f>'Интерактивный прайс-лист'!$F$26*VLOOKUP(K96,last!$B$1:$C$1698,2,0)</f>
        <v>1124</v>
      </c>
      <c r="L100" s="76"/>
      <c r="M100" s="75">
        <f>'Интерактивный прайс-лист'!$F$26*VLOOKUP(M96,last!$B$1:$C$1698,2,0)</f>
        <v>1353</v>
      </c>
      <c r="N100" s="2"/>
      <c r="O100" s="2"/>
      <c r="P100" s="330"/>
      <c r="Q100" s="330"/>
      <c r="R100" s="330"/>
      <c r="S100" s="330"/>
    </row>
    <row r="101" spans="1:19" ht="13.5" thickBot="1" x14ac:dyDescent="0.25">
      <c r="A101" s="330"/>
      <c r="B101" s="330"/>
      <c r="C101" s="331"/>
      <c r="D101" s="331"/>
      <c r="E101" s="330"/>
      <c r="F101" s="330"/>
      <c r="G101" s="330"/>
      <c r="H101" s="330"/>
      <c r="I101" s="330"/>
      <c r="J101" s="330"/>
      <c r="K101" s="330"/>
      <c r="L101" s="330"/>
      <c r="M101" s="330"/>
      <c r="N101" s="2"/>
      <c r="O101" s="2"/>
      <c r="P101" s="330"/>
      <c r="Q101" s="330"/>
      <c r="R101" s="330"/>
      <c r="S101" s="330"/>
    </row>
    <row r="102" spans="1:19" ht="13.5" thickBot="1" x14ac:dyDescent="0.25">
      <c r="A102" s="1171" t="s">
        <v>1731</v>
      </c>
      <c r="B102" s="1172"/>
      <c r="C102" s="1182"/>
      <c r="D102" s="693"/>
      <c r="E102" s="692" t="s">
        <v>1574</v>
      </c>
      <c r="F102" s="692"/>
      <c r="G102" s="692" t="s">
        <v>1578</v>
      </c>
      <c r="H102" s="692"/>
      <c r="I102" s="692"/>
      <c r="J102" s="692"/>
      <c r="K102" s="692" t="s">
        <v>1582</v>
      </c>
      <c r="L102" s="692"/>
      <c r="M102" s="691" t="s">
        <v>1586</v>
      </c>
      <c r="N102" s="2"/>
      <c r="O102" s="2"/>
      <c r="P102" s="330"/>
      <c r="Q102" s="330"/>
      <c r="R102" s="330"/>
      <c r="S102" s="330"/>
    </row>
    <row r="103" spans="1:19" x14ac:dyDescent="0.2">
      <c r="A103" s="889" t="s">
        <v>1358</v>
      </c>
      <c r="B103" s="893"/>
      <c r="C103" s="188" t="s">
        <v>1014</v>
      </c>
      <c r="D103" s="122"/>
      <c r="E103" s="138">
        <v>2.64</v>
      </c>
      <c r="F103" s="138"/>
      <c r="G103" s="138">
        <v>4.96</v>
      </c>
      <c r="H103" s="138"/>
      <c r="I103" s="138"/>
      <c r="J103" s="138"/>
      <c r="K103" s="138">
        <v>6.32</v>
      </c>
      <c r="L103" s="138"/>
      <c r="M103" s="121">
        <v>10.08</v>
      </c>
      <c r="N103" s="2"/>
      <c r="O103" s="2"/>
      <c r="P103" s="330"/>
      <c r="Q103" s="330"/>
      <c r="R103" s="330"/>
      <c r="S103" s="330"/>
    </row>
    <row r="104" spans="1:19" x14ac:dyDescent="0.2">
      <c r="A104" s="865" t="s">
        <v>1357</v>
      </c>
      <c r="B104" s="867"/>
      <c r="C104" s="185" t="s">
        <v>1014</v>
      </c>
      <c r="D104" s="119"/>
      <c r="E104" s="135">
        <v>1.95</v>
      </c>
      <c r="F104" s="135"/>
      <c r="G104" s="135">
        <v>3.6</v>
      </c>
      <c r="H104" s="135"/>
      <c r="I104" s="135"/>
      <c r="J104" s="135"/>
      <c r="K104" s="135">
        <v>4.8</v>
      </c>
      <c r="L104" s="135"/>
      <c r="M104" s="118">
        <v>7.43</v>
      </c>
      <c r="N104" s="2"/>
      <c r="O104" s="2"/>
      <c r="P104" s="330"/>
      <c r="Q104" s="330"/>
      <c r="R104" s="330"/>
      <c r="S104" s="330"/>
    </row>
    <row r="105" spans="1:19" x14ac:dyDescent="0.2">
      <c r="A105" s="865" t="s">
        <v>1356</v>
      </c>
      <c r="B105" s="867"/>
      <c r="C105" s="185" t="s">
        <v>1014</v>
      </c>
      <c r="D105" s="119"/>
      <c r="E105" s="135">
        <v>2.46</v>
      </c>
      <c r="F105" s="135"/>
      <c r="G105" s="135">
        <v>4.1900000000000004</v>
      </c>
      <c r="H105" s="135"/>
      <c r="I105" s="135"/>
      <c r="J105" s="135"/>
      <c r="K105" s="135">
        <v>6.45</v>
      </c>
      <c r="L105" s="135"/>
      <c r="M105" s="118">
        <v>10.06</v>
      </c>
      <c r="N105" s="2"/>
      <c r="O105" s="2"/>
      <c r="P105" s="330"/>
      <c r="Q105" s="330"/>
      <c r="R105" s="330"/>
      <c r="S105" s="330"/>
    </row>
    <row r="106" spans="1:19" ht="13.5" thickBot="1" x14ac:dyDescent="0.25">
      <c r="A106" s="1285" t="s">
        <v>1367</v>
      </c>
      <c r="B106" s="1286"/>
      <c r="C106" s="98" t="s">
        <v>1199</v>
      </c>
      <c r="D106" s="114"/>
      <c r="E106" s="76">
        <f>'Интерактивный прайс-лист'!$F$26*VLOOKUP(E102,last!$B$1:$C$1698,2,0)</f>
        <v>731</v>
      </c>
      <c r="F106" s="76"/>
      <c r="G106" s="76">
        <f>'Интерактивный прайс-лист'!$F$26*VLOOKUP(G102,last!$B$1:$C$1698,2,0)</f>
        <v>793</v>
      </c>
      <c r="H106" s="76"/>
      <c r="I106" s="76"/>
      <c r="J106" s="76"/>
      <c r="K106" s="76">
        <f>'Интерактивный прайс-лист'!$F$26*VLOOKUP(K102,last!$B$1:$C$1698,2,0)</f>
        <v>910</v>
      </c>
      <c r="L106" s="76"/>
      <c r="M106" s="75">
        <f>'Интерактивный прайс-лист'!$F$26*VLOOKUP(M102,last!$B$1:$C$1698,2,0)</f>
        <v>1139</v>
      </c>
      <c r="N106" s="2"/>
      <c r="O106" s="2"/>
      <c r="P106" s="330"/>
      <c r="Q106" s="330"/>
      <c r="R106" s="330"/>
      <c r="S106" s="330"/>
    </row>
    <row r="107" spans="1:19" ht="13.5" thickBot="1" x14ac:dyDescent="0.25">
      <c r="A107" s="330"/>
      <c r="B107" s="330"/>
      <c r="C107" s="331"/>
      <c r="D107" s="331"/>
      <c r="E107" s="330"/>
      <c r="F107" s="330"/>
      <c r="G107" s="330"/>
      <c r="H107" s="330"/>
      <c r="I107" s="330"/>
      <c r="J107" s="330"/>
      <c r="K107" s="330"/>
      <c r="L107" s="330"/>
      <c r="M107" s="330"/>
      <c r="N107" s="2"/>
      <c r="O107" s="2"/>
      <c r="P107" s="330"/>
      <c r="Q107" s="330"/>
      <c r="R107" s="330"/>
      <c r="S107" s="330"/>
    </row>
    <row r="108" spans="1:19" ht="13.5" thickBot="1" x14ac:dyDescent="0.25">
      <c r="A108" s="1171" t="s">
        <v>1732</v>
      </c>
      <c r="B108" s="1172"/>
      <c r="C108" s="1182"/>
      <c r="D108" s="693"/>
      <c r="E108" s="692" t="s">
        <v>1575</v>
      </c>
      <c r="F108" s="692"/>
      <c r="G108" s="692" t="s">
        <v>1579</v>
      </c>
      <c r="H108" s="692"/>
      <c r="I108" s="692"/>
      <c r="J108" s="692"/>
      <c r="K108" s="692" t="s">
        <v>1583</v>
      </c>
      <c r="L108" s="692"/>
      <c r="M108" s="691" t="s">
        <v>1587</v>
      </c>
      <c r="N108" s="2"/>
      <c r="O108" s="2"/>
      <c r="P108" s="330"/>
      <c r="Q108" s="330"/>
      <c r="R108" s="330"/>
      <c r="S108" s="330"/>
    </row>
    <row r="109" spans="1:19" x14ac:dyDescent="0.2">
      <c r="A109" s="889" t="s">
        <v>1358</v>
      </c>
      <c r="B109" s="893"/>
      <c r="C109" s="188" t="s">
        <v>1014</v>
      </c>
      <c r="D109" s="122"/>
      <c r="E109" s="138">
        <v>2.64</v>
      </c>
      <c r="F109" s="138"/>
      <c r="G109" s="138">
        <v>4.96</v>
      </c>
      <c r="H109" s="138"/>
      <c r="I109" s="138"/>
      <c r="J109" s="138"/>
      <c r="K109" s="138">
        <v>6.32</v>
      </c>
      <c r="L109" s="138"/>
      <c r="M109" s="121">
        <v>10.08</v>
      </c>
      <c r="N109" s="2"/>
      <c r="O109" s="2"/>
      <c r="P109" s="330"/>
      <c r="Q109" s="330"/>
      <c r="R109" s="330"/>
      <c r="S109" s="330"/>
    </row>
    <row r="110" spans="1:19" x14ac:dyDescent="0.2">
      <c r="A110" s="865" t="s">
        <v>1357</v>
      </c>
      <c r="B110" s="867"/>
      <c r="C110" s="185" t="s">
        <v>1014</v>
      </c>
      <c r="D110" s="119"/>
      <c r="E110" s="135">
        <v>1.95</v>
      </c>
      <c r="F110" s="135"/>
      <c r="G110" s="135">
        <v>3.6</v>
      </c>
      <c r="H110" s="135"/>
      <c r="I110" s="135"/>
      <c r="J110" s="135"/>
      <c r="K110" s="135">
        <v>4.8</v>
      </c>
      <c r="L110" s="135"/>
      <c r="M110" s="118">
        <v>7.43</v>
      </c>
      <c r="N110" s="2"/>
      <c r="O110" s="2"/>
      <c r="P110" s="330"/>
      <c r="Q110" s="330"/>
      <c r="R110" s="330"/>
      <c r="S110" s="330"/>
    </row>
    <row r="111" spans="1:19" x14ac:dyDescent="0.2">
      <c r="A111" s="865" t="s">
        <v>1356</v>
      </c>
      <c r="B111" s="867"/>
      <c r="C111" s="185" t="s">
        <v>1014</v>
      </c>
      <c r="D111" s="119"/>
      <c r="E111" s="135">
        <v>2.46</v>
      </c>
      <c r="F111" s="135"/>
      <c r="G111" s="135">
        <v>4.1900000000000004</v>
      </c>
      <c r="H111" s="135"/>
      <c r="I111" s="135"/>
      <c r="J111" s="135"/>
      <c r="K111" s="135">
        <v>6.45</v>
      </c>
      <c r="L111" s="135"/>
      <c r="M111" s="118">
        <v>10.06</v>
      </c>
      <c r="N111" s="2"/>
      <c r="O111" s="2"/>
      <c r="P111" s="330"/>
      <c r="Q111" s="330"/>
      <c r="R111" s="330"/>
      <c r="S111" s="330"/>
    </row>
    <row r="112" spans="1:19" ht="13.5" thickBot="1" x14ac:dyDescent="0.25">
      <c r="A112" s="1285" t="s">
        <v>1367</v>
      </c>
      <c r="B112" s="1286"/>
      <c r="C112" s="98" t="s">
        <v>1199</v>
      </c>
      <c r="D112" s="114"/>
      <c r="E112" s="76">
        <f>'Интерактивный прайс-лист'!$F$26*VLOOKUP(E108,last!$B$1:$C$1698,2,0)</f>
        <v>1280</v>
      </c>
      <c r="F112" s="76"/>
      <c r="G112" s="76">
        <f>'Интерактивный прайс-лист'!$F$26*VLOOKUP(G108,last!$B$1:$C$1698,2,0)</f>
        <v>1346</v>
      </c>
      <c r="H112" s="76"/>
      <c r="I112" s="76"/>
      <c r="J112" s="76"/>
      <c r="K112" s="76">
        <f>'Интерактивный прайс-лист'!$F$26*VLOOKUP(K108,last!$B$1:$C$1698,2,0)</f>
        <v>1459</v>
      </c>
      <c r="L112" s="76"/>
      <c r="M112" s="75">
        <f>'Интерактивный прайс-лист'!$F$26*VLOOKUP(M108,last!$B$1:$C$1698,2,0)</f>
        <v>1717</v>
      </c>
      <c r="N112" s="2"/>
      <c r="O112" s="2"/>
      <c r="P112" s="330"/>
      <c r="Q112" s="330"/>
      <c r="R112" s="330"/>
      <c r="S112" s="330"/>
    </row>
    <row r="113" spans="1:19" x14ac:dyDescent="0.2">
      <c r="A113" s="330"/>
      <c r="B113" s="330"/>
      <c r="C113" s="331"/>
      <c r="D113" s="331"/>
      <c r="E113" s="330"/>
      <c r="F113" s="330"/>
      <c r="G113" s="330"/>
      <c r="H113" s="330"/>
      <c r="I113" s="330"/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</row>
    <row r="114" spans="1:19" x14ac:dyDescent="0.2">
      <c r="A114" s="330"/>
      <c r="B114" s="330"/>
      <c r="C114" s="331"/>
      <c r="D114" s="331"/>
      <c r="E114" s="330"/>
      <c r="F114" s="330"/>
      <c r="G114" s="330"/>
      <c r="H114" s="330"/>
      <c r="I114" s="330"/>
      <c r="J114" s="330"/>
      <c r="K114" s="330"/>
      <c r="L114" s="330"/>
      <c r="M114" s="330"/>
      <c r="N114" s="330"/>
      <c r="O114" s="330"/>
      <c r="P114" s="330"/>
      <c r="Q114" s="330"/>
      <c r="R114" s="330"/>
      <c r="S114" s="330"/>
    </row>
    <row r="115" spans="1:19" ht="24" customHeight="1" thickBot="1" x14ac:dyDescent="0.25">
      <c r="A115" s="1287" t="s">
        <v>1378</v>
      </c>
      <c r="B115" s="1287"/>
      <c r="C115" s="1287"/>
      <c r="D115" s="331"/>
      <c r="E115" s="330"/>
      <c r="F115" s="330"/>
      <c r="G115" s="330"/>
      <c r="H115" s="330"/>
      <c r="I115" s="330"/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</row>
    <row r="116" spans="1:19" ht="13.5" thickBot="1" x14ac:dyDescent="0.25">
      <c r="A116" s="1171" t="s">
        <v>1377</v>
      </c>
      <c r="B116" s="1172"/>
      <c r="C116" s="1182"/>
      <c r="D116" s="693" t="s">
        <v>484</v>
      </c>
      <c r="E116" s="692" t="s">
        <v>480</v>
      </c>
      <c r="F116" s="692" t="s">
        <v>456</v>
      </c>
      <c r="G116" s="692" t="s">
        <v>476</v>
      </c>
      <c r="H116" s="692" t="s">
        <v>452</v>
      </c>
      <c r="I116" s="692" t="s">
        <v>472</v>
      </c>
      <c r="J116" s="692"/>
      <c r="K116" s="692" t="s">
        <v>468</v>
      </c>
      <c r="L116" s="692"/>
      <c r="M116" s="692" t="s">
        <v>464</v>
      </c>
      <c r="N116" s="692"/>
      <c r="O116" s="691" t="s">
        <v>460</v>
      </c>
      <c r="P116" s="330"/>
      <c r="Q116" s="330"/>
      <c r="R116" s="330"/>
      <c r="S116" s="330"/>
    </row>
    <row r="117" spans="1:19" x14ac:dyDescent="0.2">
      <c r="A117" s="889" t="s">
        <v>1358</v>
      </c>
      <c r="B117" s="893"/>
      <c r="C117" s="188" t="s">
        <v>1014</v>
      </c>
      <c r="D117" s="122">
        <v>1.54</v>
      </c>
      <c r="E117" s="138">
        <v>2.09</v>
      </c>
      <c r="F117" s="138">
        <v>2.42</v>
      </c>
      <c r="G117" s="138">
        <v>2.93</v>
      </c>
      <c r="H117" s="138">
        <v>3.51</v>
      </c>
      <c r="I117" s="138">
        <v>4.33</v>
      </c>
      <c r="J117" s="138"/>
      <c r="K117" s="138">
        <v>4.7699999999999996</v>
      </c>
      <c r="L117" s="138"/>
      <c r="M117" s="138">
        <v>6.71</v>
      </c>
      <c r="N117" s="138"/>
      <c r="O117" s="121">
        <v>8.7100000000000009</v>
      </c>
      <c r="P117" s="330"/>
      <c r="Q117" s="330"/>
      <c r="R117" s="330"/>
      <c r="S117" s="330"/>
    </row>
    <row r="118" spans="1:19" x14ac:dyDescent="0.2">
      <c r="A118" s="865" t="s">
        <v>1357</v>
      </c>
      <c r="B118" s="867"/>
      <c r="C118" s="185" t="s">
        <v>1014</v>
      </c>
      <c r="D118" s="119">
        <v>1.2</v>
      </c>
      <c r="E118" s="135">
        <v>4.91</v>
      </c>
      <c r="F118" s="135">
        <v>1.88</v>
      </c>
      <c r="G118" s="135">
        <v>2.11</v>
      </c>
      <c r="H118" s="135">
        <v>2.72</v>
      </c>
      <c r="I118" s="135">
        <v>3.6</v>
      </c>
      <c r="J118" s="135"/>
      <c r="K118" s="135">
        <v>3.65</v>
      </c>
      <c r="L118" s="135"/>
      <c r="M118" s="135">
        <v>4.91</v>
      </c>
      <c r="N118" s="135"/>
      <c r="O118" s="118">
        <v>6.38</v>
      </c>
      <c r="P118" s="330"/>
      <c r="Q118" s="330"/>
      <c r="R118" s="330"/>
      <c r="S118" s="330"/>
    </row>
    <row r="119" spans="1:19" x14ac:dyDescent="0.2">
      <c r="A119" s="865" t="s">
        <v>1356</v>
      </c>
      <c r="B119" s="867"/>
      <c r="C119" s="185" t="s">
        <v>1014</v>
      </c>
      <c r="D119" s="119">
        <v>2.14</v>
      </c>
      <c r="E119" s="135">
        <v>2.79</v>
      </c>
      <c r="F119" s="135">
        <v>3.2</v>
      </c>
      <c r="G119" s="135">
        <v>3.81</v>
      </c>
      <c r="H119" s="135">
        <v>4.78</v>
      </c>
      <c r="I119" s="135">
        <v>67.83</v>
      </c>
      <c r="J119" s="135"/>
      <c r="K119" s="135">
        <v>6.36</v>
      </c>
      <c r="L119" s="135"/>
      <c r="M119" s="135">
        <v>7.83</v>
      </c>
      <c r="N119" s="135"/>
      <c r="O119" s="118">
        <v>11.1</v>
      </c>
      <c r="P119" s="330"/>
      <c r="Q119" s="330"/>
      <c r="R119" s="330"/>
      <c r="S119" s="330"/>
    </row>
    <row r="120" spans="1:19" ht="13.5" thickBot="1" x14ac:dyDescent="0.25">
      <c r="A120" s="1285" t="s">
        <v>1367</v>
      </c>
      <c r="B120" s="1286"/>
      <c r="C120" s="98" t="s">
        <v>1199</v>
      </c>
      <c r="D120" s="114">
        <f>'Интерактивный прайс-лист'!$F$26*VLOOKUP(D116,last!$B$1:$C$1698,2,0)</f>
        <v>437</v>
      </c>
      <c r="E120" s="76">
        <f>'Интерактивный прайс-лист'!$F$26*VLOOKUP(E116,last!$B$1:$C$1698,2,0)</f>
        <v>484</v>
      </c>
      <c r="F120" s="76">
        <f>'Интерактивный прайс-лист'!$F$26*VLOOKUP(F116,last!$B$1:$C$1698,2,0)</f>
        <v>517</v>
      </c>
      <c r="G120" s="76">
        <f>'Интерактивный прайс-лист'!$F$26*VLOOKUP(G116,last!$B$1:$C$1698,2,0)</f>
        <v>531</v>
      </c>
      <c r="H120" s="76">
        <f>'Интерактивный прайс-лист'!$F$26*VLOOKUP(H116,last!$B$1:$C$1698,2,0)</f>
        <v>582</v>
      </c>
      <c r="I120" s="76">
        <f>'Интерактивный прайс-лист'!$F$26*VLOOKUP(I116,last!$B$1:$C$1698,2,0)</f>
        <v>611</v>
      </c>
      <c r="J120" s="76"/>
      <c r="K120" s="76">
        <f>'Интерактивный прайс-лист'!$F$26*VLOOKUP(K116,last!$B$1:$C$1698,2,0)</f>
        <v>659</v>
      </c>
      <c r="L120" s="76"/>
      <c r="M120" s="76">
        <f>'Интерактивный прайс-лист'!$F$26*VLOOKUP(M116,last!$B$1:$C$1698,2,0)</f>
        <v>877</v>
      </c>
      <c r="N120" s="76"/>
      <c r="O120" s="75">
        <f>'Интерактивный прайс-лист'!$F$26*VLOOKUP(O116,last!$B$1:$C$1698,2,0)</f>
        <v>993</v>
      </c>
      <c r="P120" s="330"/>
      <c r="Q120" s="330"/>
      <c r="R120" s="330"/>
      <c r="S120" s="330"/>
    </row>
    <row r="121" spans="1:19" ht="13.5" thickBot="1" x14ac:dyDescent="0.25">
      <c r="A121" s="330"/>
      <c r="B121" s="330"/>
      <c r="C121" s="331"/>
      <c r="D121" s="331"/>
      <c r="E121" s="330"/>
      <c r="F121" s="330"/>
      <c r="G121" s="330"/>
      <c r="H121" s="330"/>
      <c r="I121" s="330"/>
      <c r="J121" s="330"/>
      <c r="K121" s="330"/>
      <c r="L121" s="330"/>
      <c r="M121" s="330"/>
      <c r="N121" s="330"/>
      <c r="O121" s="330"/>
      <c r="P121" s="330"/>
      <c r="Q121" s="330"/>
      <c r="R121" s="330"/>
      <c r="S121" s="330"/>
    </row>
    <row r="122" spans="1:19" ht="13.5" thickBot="1" x14ac:dyDescent="0.25">
      <c r="A122" s="1171" t="s">
        <v>1376</v>
      </c>
      <c r="B122" s="1172"/>
      <c r="C122" s="1182"/>
      <c r="D122" s="693" t="s">
        <v>483</v>
      </c>
      <c r="E122" s="692" t="s">
        <v>479</v>
      </c>
      <c r="F122" s="692" t="s">
        <v>455</v>
      </c>
      <c r="G122" s="692" t="s">
        <v>475</v>
      </c>
      <c r="H122" s="692" t="s">
        <v>451</v>
      </c>
      <c r="I122" s="692" t="s">
        <v>471</v>
      </c>
      <c r="J122" s="692"/>
      <c r="K122" s="692" t="s">
        <v>467</v>
      </c>
      <c r="L122" s="692"/>
      <c r="M122" s="692" t="s">
        <v>463</v>
      </c>
      <c r="N122" s="692"/>
      <c r="O122" s="691" t="s">
        <v>459</v>
      </c>
      <c r="P122" s="330"/>
      <c r="Q122" s="330"/>
      <c r="R122" s="330"/>
      <c r="S122" s="330"/>
    </row>
    <row r="123" spans="1:19" x14ac:dyDescent="0.2">
      <c r="A123" s="889" t="s">
        <v>1358</v>
      </c>
      <c r="B123" s="893"/>
      <c r="C123" s="188" t="s">
        <v>1014</v>
      </c>
      <c r="D123" s="122">
        <v>1.54</v>
      </c>
      <c r="E123" s="138">
        <v>2.09</v>
      </c>
      <c r="F123" s="138">
        <v>2.42</v>
      </c>
      <c r="G123" s="138">
        <v>2.93</v>
      </c>
      <c r="H123" s="138">
        <v>3.51</v>
      </c>
      <c r="I123" s="138">
        <v>4.33</v>
      </c>
      <c r="J123" s="138"/>
      <c r="K123" s="138">
        <v>4.7699999999999996</v>
      </c>
      <c r="L123" s="138"/>
      <c r="M123" s="138">
        <v>6.71</v>
      </c>
      <c r="N123" s="138"/>
      <c r="O123" s="121">
        <v>8.7100000000000009</v>
      </c>
      <c r="P123" s="330"/>
      <c r="Q123" s="330"/>
      <c r="R123" s="330"/>
      <c r="S123" s="330"/>
    </row>
    <row r="124" spans="1:19" x14ac:dyDescent="0.2">
      <c r="A124" s="865" t="s">
        <v>1357</v>
      </c>
      <c r="B124" s="867"/>
      <c r="C124" s="185" t="s">
        <v>1014</v>
      </c>
      <c r="D124" s="119">
        <v>1.2</v>
      </c>
      <c r="E124" s="135">
        <v>4.91</v>
      </c>
      <c r="F124" s="135">
        <v>1.88</v>
      </c>
      <c r="G124" s="135">
        <v>2.11</v>
      </c>
      <c r="H124" s="135">
        <v>2.72</v>
      </c>
      <c r="I124" s="135">
        <v>3.6</v>
      </c>
      <c r="J124" s="135"/>
      <c r="K124" s="135">
        <v>3.65</v>
      </c>
      <c r="L124" s="135"/>
      <c r="M124" s="135">
        <v>4.91</v>
      </c>
      <c r="N124" s="135"/>
      <c r="O124" s="118">
        <v>6.38</v>
      </c>
      <c r="P124" s="330"/>
      <c r="Q124" s="330"/>
      <c r="R124" s="330"/>
      <c r="S124" s="330"/>
    </row>
    <row r="125" spans="1:19" x14ac:dyDescent="0.2">
      <c r="A125" s="865" t="s">
        <v>1356</v>
      </c>
      <c r="B125" s="867"/>
      <c r="C125" s="185" t="s">
        <v>1014</v>
      </c>
      <c r="D125" s="119">
        <v>2.14</v>
      </c>
      <c r="E125" s="135">
        <v>2.79</v>
      </c>
      <c r="F125" s="135">
        <v>3.2</v>
      </c>
      <c r="G125" s="135">
        <v>3.81</v>
      </c>
      <c r="H125" s="135">
        <v>4.78</v>
      </c>
      <c r="I125" s="135">
        <v>67.83</v>
      </c>
      <c r="J125" s="135"/>
      <c r="K125" s="135">
        <v>6.36</v>
      </c>
      <c r="L125" s="135"/>
      <c r="M125" s="135">
        <v>7.83</v>
      </c>
      <c r="N125" s="135"/>
      <c r="O125" s="118">
        <v>11.1</v>
      </c>
      <c r="P125" s="330"/>
      <c r="Q125" s="330"/>
      <c r="R125" s="330"/>
      <c r="S125" s="330"/>
    </row>
    <row r="126" spans="1:19" ht="13.5" thickBot="1" x14ac:dyDescent="0.25">
      <c r="A126" s="1285" t="s">
        <v>1367</v>
      </c>
      <c r="B126" s="1286"/>
      <c r="C126" s="98" t="s">
        <v>1199</v>
      </c>
      <c r="D126" s="114">
        <f>'Интерактивный прайс-лист'!$F$26*VLOOKUP(D122,last!$B$1:$C$1698,2,0)</f>
        <v>742</v>
      </c>
      <c r="E126" s="76">
        <f>'Интерактивный прайс-лист'!$F$26*VLOOKUP(E122,last!$B$1:$C$1698,2,0)</f>
        <v>786</v>
      </c>
      <c r="F126" s="76">
        <f>'Интерактивный прайс-лист'!$F$26*VLOOKUP(F122,last!$B$1:$C$1698,2,0)</f>
        <v>822</v>
      </c>
      <c r="G126" s="76">
        <f>'Интерактивный прайс-лист'!$F$26*VLOOKUP(G122,last!$B$1:$C$1698,2,0)</f>
        <v>837</v>
      </c>
      <c r="H126" s="76">
        <f>'Интерактивный прайс-лист'!$F$26*VLOOKUP(H122,last!$B$1:$C$1698,2,0)</f>
        <v>891</v>
      </c>
      <c r="I126" s="76">
        <f>'Интерактивный прайс-лист'!$F$26*VLOOKUP(I122,last!$B$1:$C$1698,2,0)</f>
        <v>924</v>
      </c>
      <c r="J126" s="76"/>
      <c r="K126" s="76">
        <f>'Интерактивный прайс-лист'!$F$26*VLOOKUP(K122,last!$B$1:$C$1698,2,0)</f>
        <v>975</v>
      </c>
      <c r="L126" s="76"/>
      <c r="M126" s="76">
        <f>'Интерактивный прайс-лист'!$F$26*VLOOKUP(M122,last!$B$1:$C$1698,2,0)</f>
        <v>1215</v>
      </c>
      <c r="N126" s="76"/>
      <c r="O126" s="75">
        <f>'Интерактивный прайс-лист'!$F$26*VLOOKUP(O122,last!$B$1:$C$1698,2,0)</f>
        <v>1335</v>
      </c>
      <c r="P126" s="330"/>
      <c r="Q126" s="330"/>
      <c r="R126" s="330"/>
      <c r="S126" s="330"/>
    </row>
    <row r="127" spans="1:19" ht="13.5" thickBot="1" x14ac:dyDescent="0.25">
      <c r="A127" s="330"/>
      <c r="B127" s="330"/>
      <c r="C127" s="331"/>
      <c r="D127" s="331"/>
      <c r="E127" s="330"/>
      <c r="F127" s="330"/>
      <c r="G127" s="330"/>
      <c r="H127" s="330"/>
      <c r="I127" s="330"/>
      <c r="J127" s="330"/>
      <c r="K127" s="330"/>
      <c r="L127" s="330"/>
      <c r="M127" s="330"/>
      <c r="N127" s="330"/>
      <c r="O127" s="330"/>
      <c r="P127" s="330"/>
      <c r="Q127" s="330"/>
      <c r="R127" s="330"/>
      <c r="S127" s="330"/>
    </row>
    <row r="128" spans="1:19" ht="13.5" thickBot="1" x14ac:dyDescent="0.25">
      <c r="A128" s="1171" t="s">
        <v>1375</v>
      </c>
      <c r="B128" s="1172"/>
      <c r="C128" s="1182"/>
      <c r="D128" s="693" t="s">
        <v>486</v>
      </c>
      <c r="E128" s="692" t="s">
        <v>482</v>
      </c>
      <c r="F128" s="692" t="s">
        <v>458</v>
      </c>
      <c r="G128" s="692" t="s">
        <v>478</v>
      </c>
      <c r="H128" s="692" t="s">
        <v>454</v>
      </c>
      <c r="I128" s="692" t="s">
        <v>474</v>
      </c>
      <c r="J128" s="692"/>
      <c r="K128" s="692" t="s">
        <v>470</v>
      </c>
      <c r="L128" s="692"/>
      <c r="M128" s="692" t="s">
        <v>466</v>
      </c>
      <c r="N128" s="692"/>
      <c r="O128" s="691" t="s">
        <v>462</v>
      </c>
      <c r="P128" s="330"/>
      <c r="Q128" s="330"/>
      <c r="R128" s="330"/>
      <c r="S128" s="330"/>
    </row>
    <row r="129" spans="1:19" x14ac:dyDescent="0.2">
      <c r="A129" s="889" t="s">
        <v>1358</v>
      </c>
      <c r="B129" s="893"/>
      <c r="C129" s="188" t="s">
        <v>1014</v>
      </c>
      <c r="D129" s="122">
        <v>1.6</v>
      </c>
      <c r="E129" s="138">
        <v>1.79</v>
      </c>
      <c r="F129" s="138">
        <v>2.38</v>
      </c>
      <c r="G129" s="138">
        <v>2.87</v>
      </c>
      <c r="H129" s="138">
        <v>3.46</v>
      </c>
      <c r="I129" s="138">
        <v>4.26</v>
      </c>
      <c r="J129" s="138"/>
      <c r="K129" s="138">
        <v>4.67</v>
      </c>
      <c r="L129" s="138"/>
      <c r="M129" s="138">
        <v>6.64</v>
      </c>
      <c r="N129" s="138"/>
      <c r="O129" s="121">
        <v>8.5500000000000007</v>
      </c>
      <c r="P129" s="330"/>
      <c r="Q129" s="330"/>
      <c r="R129" s="330"/>
      <c r="S129" s="330"/>
    </row>
    <row r="130" spans="1:19" x14ac:dyDescent="0.2">
      <c r="A130" s="865" t="s">
        <v>1357</v>
      </c>
      <c r="B130" s="867"/>
      <c r="C130" s="185" t="s">
        <v>1014</v>
      </c>
      <c r="D130" s="119">
        <v>1.17</v>
      </c>
      <c r="E130" s="135">
        <v>1.46</v>
      </c>
      <c r="F130" s="135">
        <v>1.85</v>
      </c>
      <c r="G130" s="135">
        <v>2.0699999999999998</v>
      </c>
      <c r="H130" s="135">
        <v>2.71</v>
      </c>
      <c r="I130" s="135">
        <v>3.09</v>
      </c>
      <c r="J130" s="135"/>
      <c r="K130" s="135">
        <v>3.57</v>
      </c>
      <c r="L130" s="135"/>
      <c r="M130" s="135">
        <v>4.8499999999999996</v>
      </c>
      <c r="N130" s="135"/>
      <c r="O130" s="118">
        <v>6.26</v>
      </c>
      <c r="P130" s="330"/>
      <c r="Q130" s="330"/>
      <c r="R130" s="330"/>
      <c r="S130" s="330"/>
    </row>
    <row r="131" spans="1:19" x14ac:dyDescent="0.2">
      <c r="A131" s="865" t="s">
        <v>1356</v>
      </c>
      <c r="B131" s="867"/>
      <c r="C131" s="185" t="s">
        <v>1014</v>
      </c>
      <c r="D131" s="119">
        <v>2.23</v>
      </c>
      <c r="E131" s="135">
        <v>2.0699999999999998</v>
      </c>
      <c r="F131" s="135">
        <v>2.92</v>
      </c>
      <c r="G131" s="135">
        <v>2.91</v>
      </c>
      <c r="H131" s="135">
        <v>4.8</v>
      </c>
      <c r="I131" s="135">
        <v>7.91</v>
      </c>
      <c r="J131" s="135"/>
      <c r="K131" s="135">
        <v>4.67</v>
      </c>
      <c r="L131" s="135"/>
      <c r="M131" s="135">
        <v>7.91</v>
      </c>
      <c r="N131" s="135"/>
      <c r="O131" s="118">
        <v>9.3000000000000007</v>
      </c>
      <c r="P131" s="330"/>
      <c r="Q131" s="330"/>
      <c r="R131" s="330"/>
      <c r="S131" s="330"/>
    </row>
    <row r="132" spans="1:19" ht="13.5" thickBot="1" x14ac:dyDescent="0.25">
      <c r="A132" s="1285" t="s">
        <v>1367</v>
      </c>
      <c r="B132" s="1286"/>
      <c r="C132" s="98" t="s">
        <v>1199</v>
      </c>
      <c r="D132" s="114">
        <f>'Интерактивный прайс-лист'!$F$26*VLOOKUP(D128,last!$B$1:$C$1698,2,0)</f>
        <v>506</v>
      </c>
      <c r="E132" s="76">
        <f>'Интерактивный прайс-лист'!$F$26*VLOOKUP(E128,last!$B$1:$C$1698,2,0)</f>
        <v>557</v>
      </c>
      <c r="F132" s="76">
        <f>'Интерактивный прайс-лист'!$F$26*VLOOKUP(F128,last!$B$1:$C$1698,2,0)</f>
        <v>597</v>
      </c>
      <c r="G132" s="76">
        <f>'Интерактивный прайс-лист'!$F$26*VLOOKUP(G128,last!$B$1:$C$1698,2,0)</f>
        <v>615</v>
      </c>
      <c r="H132" s="76">
        <f>'Интерактивный прайс-лист'!$F$26*VLOOKUP(H128,last!$B$1:$C$1698,2,0)</f>
        <v>666</v>
      </c>
      <c r="I132" s="76">
        <f>'Интерактивный прайс-лист'!$F$26*VLOOKUP(I128,last!$B$1:$C$1698,2,0)</f>
        <v>713</v>
      </c>
      <c r="J132" s="76"/>
      <c r="K132" s="76">
        <f>'Интерактивный прайс-лист'!$F$26*VLOOKUP(K128,last!$B$1:$C$1698,2,0)</f>
        <v>768</v>
      </c>
      <c r="L132" s="76"/>
      <c r="M132" s="76">
        <f>'Интерактивный прайс-лист'!$F$26*VLOOKUP(M128,last!$B$1:$C$1698,2,0)</f>
        <v>1004</v>
      </c>
      <c r="N132" s="76"/>
      <c r="O132" s="75">
        <f>'Интерактивный прайс-лист'!$F$26*VLOOKUP(O128,last!$B$1:$C$1698,2,0)</f>
        <v>1120</v>
      </c>
      <c r="P132" s="330"/>
      <c r="Q132" s="330"/>
      <c r="R132" s="330"/>
      <c r="S132" s="330"/>
    </row>
    <row r="133" spans="1:19" ht="13.5" thickBot="1" x14ac:dyDescent="0.25">
      <c r="A133" s="330"/>
      <c r="B133" s="330"/>
      <c r="C133" s="331"/>
      <c r="D133" s="331"/>
      <c r="E133" s="330"/>
      <c r="F133" s="330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0"/>
      <c r="R133" s="330"/>
      <c r="S133" s="330"/>
    </row>
    <row r="134" spans="1:19" ht="13.5" thickBot="1" x14ac:dyDescent="0.25">
      <c r="A134" s="1171" t="s">
        <v>1374</v>
      </c>
      <c r="B134" s="1172"/>
      <c r="C134" s="1182"/>
      <c r="D134" s="693" t="s">
        <v>485</v>
      </c>
      <c r="E134" s="692" t="s">
        <v>481</v>
      </c>
      <c r="F134" s="692" t="s">
        <v>457</v>
      </c>
      <c r="G134" s="692" t="s">
        <v>477</v>
      </c>
      <c r="H134" s="692" t="s">
        <v>453</v>
      </c>
      <c r="I134" s="692" t="s">
        <v>473</v>
      </c>
      <c r="J134" s="692"/>
      <c r="K134" s="692" t="s">
        <v>469</v>
      </c>
      <c r="L134" s="692"/>
      <c r="M134" s="692" t="s">
        <v>465</v>
      </c>
      <c r="N134" s="692"/>
      <c r="O134" s="691" t="s">
        <v>461</v>
      </c>
      <c r="P134" s="330"/>
      <c r="Q134" s="330"/>
      <c r="R134" s="330"/>
      <c r="S134" s="330"/>
    </row>
    <row r="135" spans="1:19" x14ac:dyDescent="0.2">
      <c r="A135" s="889" t="s">
        <v>1358</v>
      </c>
      <c r="B135" s="893"/>
      <c r="C135" s="188" t="s">
        <v>1014</v>
      </c>
      <c r="D135" s="122">
        <v>1.6</v>
      </c>
      <c r="E135" s="138">
        <v>1.79</v>
      </c>
      <c r="F135" s="138">
        <v>2.38</v>
      </c>
      <c r="G135" s="138">
        <v>2.87</v>
      </c>
      <c r="H135" s="138">
        <v>3.46</v>
      </c>
      <c r="I135" s="138">
        <v>4.26</v>
      </c>
      <c r="J135" s="138"/>
      <c r="K135" s="138">
        <v>4.67</v>
      </c>
      <c r="L135" s="138"/>
      <c r="M135" s="138">
        <v>6.64</v>
      </c>
      <c r="N135" s="138"/>
      <c r="O135" s="121">
        <v>8.5500000000000007</v>
      </c>
      <c r="P135" s="330"/>
      <c r="Q135" s="330"/>
      <c r="R135" s="330"/>
      <c r="S135" s="330"/>
    </row>
    <row r="136" spans="1:19" x14ac:dyDescent="0.2">
      <c r="A136" s="865" t="s">
        <v>1357</v>
      </c>
      <c r="B136" s="867"/>
      <c r="C136" s="185" t="s">
        <v>1014</v>
      </c>
      <c r="D136" s="119">
        <v>1.17</v>
      </c>
      <c r="E136" s="135">
        <v>1.46</v>
      </c>
      <c r="F136" s="135">
        <v>1.85</v>
      </c>
      <c r="G136" s="135">
        <v>2.0699999999999998</v>
      </c>
      <c r="H136" s="135">
        <v>2.71</v>
      </c>
      <c r="I136" s="135">
        <v>3.09</v>
      </c>
      <c r="J136" s="135"/>
      <c r="K136" s="135">
        <v>3.57</v>
      </c>
      <c r="L136" s="135"/>
      <c r="M136" s="135">
        <v>4.8499999999999996</v>
      </c>
      <c r="N136" s="135"/>
      <c r="O136" s="118">
        <v>6.26</v>
      </c>
      <c r="P136" s="330"/>
      <c r="Q136" s="330"/>
      <c r="R136" s="330"/>
      <c r="S136" s="330"/>
    </row>
    <row r="137" spans="1:19" x14ac:dyDescent="0.2">
      <c r="A137" s="865" t="s">
        <v>1356</v>
      </c>
      <c r="B137" s="867"/>
      <c r="C137" s="185" t="s">
        <v>1014</v>
      </c>
      <c r="D137" s="119">
        <v>2.23</v>
      </c>
      <c r="E137" s="135">
        <v>2.0699999999999998</v>
      </c>
      <c r="F137" s="135">
        <v>2.92</v>
      </c>
      <c r="G137" s="135">
        <v>2.91</v>
      </c>
      <c r="H137" s="135">
        <v>4.8</v>
      </c>
      <c r="I137" s="135">
        <v>7.91</v>
      </c>
      <c r="J137" s="135"/>
      <c r="K137" s="135">
        <v>4.67</v>
      </c>
      <c r="L137" s="135"/>
      <c r="M137" s="135">
        <v>7.91</v>
      </c>
      <c r="N137" s="135"/>
      <c r="O137" s="118">
        <v>9.3000000000000007</v>
      </c>
      <c r="P137" s="330"/>
      <c r="Q137" s="330"/>
      <c r="R137" s="330"/>
      <c r="S137" s="330"/>
    </row>
    <row r="138" spans="1:19" ht="13.5" thickBot="1" x14ac:dyDescent="0.25">
      <c r="A138" s="1285" t="s">
        <v>1367</v>
      </c>
      <c r="B138" s="1286"/>
      <c r="C138" s="98" t="s">
        <v>1199</v>
      </c>
      <c r="D138" s="114">
        <f>'Интерактивный прайс-лист'!$F$26*VLOOKUP(D134,last!$B$1:$C$1698,2,0)</f>
        <v>1059</v>
      </c>
      <c r="E138" s="76">
        <f>'Интерактивный прайс-лист'!$F$26*VLOOKUP(E134,last!$B$1:$C$1698,2,0)</f>
        <v>1106</v>
      </c>
      <c r="F138" s="76">
        <f>'Интерактивный прайс-лист'!$F$26*VLOOKUP(F134,last!$B$1:$C$1698,2,0)</f>
        <v>1146</v>
      </c>
      <c r="G138" s="76">
        <f>'Интерактивный прайс-лист'!$F$26*VLOOKUP(G134,last!$B$1:$C$1698,2,0)</f>
        <v>1168</v>
      </c>
      <c r="H138" s="76">
        <f>'Интерактивный прайс-лист'!$F$26*VLOOKUP(H134,last!$B$1:$C$1698,2,0)</f>
        <v>1215</v>
      </c>
      <c r="I138" s="76">
        <f>'Интерактивный прайс-лист'!$F$26*VLOOKUP(I134,last!$B$1:$C$1698,2,0)</f>
        <v>1266</v>
      </c>
      <c r="J138" s="76"/>
      <c r="K138" s="76">
        <f>'Интерактивный прайс-лист'!$F$26*VLOOKUP(K134,last!$B$1:$C$1698,2,0)</f>
        <v>1317</v>
      </c>
      <c r="L138" s="76"/>
      <c r="M138" s="76">
        <f>'Интерактивный прайс-лист'!$F$26*VLOOKUP(M134,last!$B$1:$C$1698,2,0)</f>
        <v>1586</v>
      </c>
      <c r="N138" s="76"/>
      <c r="O138" s="75">
        <f>'Интерактивный прайс-лист'!$F$26*VLOOKUP(O134,last!$B$1:$C$1698,2,0)</f>
        <v>1702</v>
      </c>
      <c r="P138" s="330"/>
      <c r="Q138" s="330"/>
      <c r="R138" s="330"/>
      <c r="S138" s="330"/>
    </row>
    <row r="139" spans="1:19" x14ac:dyDescent="0.2">
      <c r="A139" s="330"/>
      <c r="B139" s="330"/>
      <c r="C139" s="331"/>
      <c r="D139" s="331"/>
      <c r="E139" s="330"/>
      <c r="F139" s="330"/>
      <c r="G139" s="330"/>
      <c r="H139" s="330"/>
      <c r="I139" s="330"/>
      <c r="J139" s="330"/>
      <c r="K139" s="330"/>
      <c r="L139" s="330"/>
      <c r="M139" s="330"/>
      <c r="N139" s="330"/>
      <c r="O139" s="330"/>
      <c r="P139" s="330"/>
      <c r="Q139" s="330"/>
      <c r="R139" s="330"/>
      <c r="S139" s="330"/>
    </row>
    <row r="140" spans="1:19" x14ac:dyDescent="0.2">
      <c r="A140" s="330"/>
      <c r="B140" s="330"/>
      <c r="C140" s="331"/>
      <c r="D140" s="331"/>
      <c r="E140" s="330"/>
      <c r="F140" s="330"/>
      <c r="G140" s="330"/>
      <c r="H140" s="330"/>
      <c r="I140" s="330"/>
      <c r="J140" s="330"/>
      <c r="K140" s="330"/>
      <c r="L140" s="330"/>
      <c r="M140" s="330"/>
      <c r="N140" s="330"/>
      <c r="O140" s="330"/>
      <c r="P140" s="330"/>
      <c r="Q140" s="330"/>
      <c r="R140" s="330"/>
      <c r="S140" s="330"/>
    </row>
    <row r="141" spans="1:19" ht="24" customHeight="1" thickBot="1" x14ac:dyDescent="0.25">
      <c r="A141" s="1287" t="s">
        <v>1733</v>
      </c>
      <c r="B141" s="1287"/>
      <c r="C141" s="1287"/>
      <c r="D141" s="331"/>
      <c r="E141" s="330"/>
      <c r="F141" s="330"/>
      <c r="G141" s="330"/>
      <c r="H141" s="330"/>
      <c r="I141" s="330"/>
      <c r="J141" s="330"/>
      <c r="K141" s="330"/>
      <c r="L141" s="330"/>
      <c r="M141" s="330"/>
      <c r="N141" s="330"/>
      <c r="O141" s="330"/>
      <c r="P141" s="330"/>
      <c r="Q141" s="330"/>
      <c r="R141" s="330"/>
      <c r="S141" s="330"/>
    </row>
    <row r="142" spans="1:19" ht="13.5" thickBot="1" x14ac:dyDescent="0.25">
      <c r="A142" s="1171" t="s">
        <v>1734</v>
      </c>
      <c r="B142" s="1172"/>
      <c r="C142" s="1182"/>
      <c r="D142" s="693"/>
      <c r="E142" s="692" t="s">
        <v>1592</v>
      </c>
      <c r="F142" s="692"/>
      <c r="G142" s="692" t="s">
        <v>1596</v>
      </c>
      <c r="H142" s="692"/>
      <c r="I142" s="692"/>
      <c r="J142" s="692"/>
      <c r="K142" s="692" t="s">
        <v>1600</v>
      </c>
      <c r="L142" s="692"/>
      <c r="M142" s="691" t="s">
        <v>1604</v>
      </c>
      <c r="N142" s="2"/>
      <c r="O142" s="2"/>
      <c r="P142" s="330"/>
      <c r="Q142" s="330"/>
      <c r="R142" s="330"/>
      <c r="S142" s="330"/>
    </row>
    <row r="143" spans="1:19" x14ac:dyDescent="0.2">
      <c r="A143" s="889" t="s">
        <v>1358</v>
      </c>
      <c r="B143" s="893"/>
      <c r="C143" s="188" t="s">
        <v>1014</v>
      </c>
      <c r="D143" s="122"/>
      <c r="E143" s="138">
        <v>2.64</v>
      </c>
      <c r="F143" s="138"/>
      <c r="G143" s="138">
        <v>4.96</v>
      </c>
      <c r="H143" s="138"/>
      <c r="I143" s="138"/>
      <c r="J143" s="138"/>
      <c r="K143" s="138">
        <v>6.32</v>
      </c>
      <c r="L143" s="138"/>
      <c r="M143" s="121">
        <v>10.08</v>
      </c>
      <c r="N143" s="2"/>
      <c r="O143" s="2"/>
      <c r="P143" s="330"/>
      <c r="Q143" s="330"/>
      <c r="R143" s="330"/>
      <c r="S143" s="330"/>
    </row>
    <row r="144" spans="1:19" x14ac:dyDescent="0.2">
      <c r="A144" s="865" t="s">
        <v>1357</v>
      </c>
      <c r="B144" s="867"/>
      <c r="C144" s="185" t="s">
        <v>1014</v>
      </c>
      <c r="D144" s="119"/>
      <c r="E144" s="135">
        <v>1.95</v>
      </c>
      <c r="F144" s="135"/>
      <c r="G144" s="135">
        <v>3.6</v>
      </c>
      <c r="H144" s="135"/>
      <c r="I144" s="135"/>
      <c r="J144" s="135"/>
      <c r="K144" s="135">
        <v>4.8</v>
      </c>
      <c r="L144" s="135"/>
      <c r="M144" s="118">
        <v>7.43</v>
      </c>
      <c r="N144" s="2"/>
      <c r="O144" s="2"/>
      <c r="P144" s="330"/>
      <c r="Q144" s="330"/>
      <c r="R144" s="330"/>
      <c r="S144" s="330"/>
    </row>
    <row r="145" spans="1:19" x14ac:dyDescent="0.2">
      <c r="A145" s="865" t="s">
        <v>1356</v>
      </c>
      <c r="B145" s="867"/>
      <c r="C145" s="185" t="s">
        <v>1014</v>
      </c>
      <c r="D145" s="119"/>
      <c r="E145" s="135">
        <v>3.47</v>
      </c>
      <c r="F145" s="135"/>
      <c r="G145" s="135">
        <v>6.4</v>
      </c>
      <c r="H145" s="135"/>
      <c r="I145" s="135"/>
      <c r="J145" s="135"/>
      <c r="K145" s="135">
        <v>7.51</v>
      </c>
      <c r="L145" s="135"/>
      <c r="M145" s="118">
        <v>11.18</v>
      </c>
      <c r="N145" s="2"/>
      <c r="O145" s="2"/>
      <c r="P145" s="330"/>
      <c r="Q145" s="330"/>
      <c r="R145" s="330"/>
      <c r="S145" s="330"/>
    </row>
    <row r="146" spans="1:19" ht="13.5" thickBot="1" x14ac:dyDescent="0.25">
      <c r="A146" s="1285" t="s">
        <v>1367</v>
      </c>
      <c r="B146" s="1286"/>
      <c r="C146" s="98" t="s">
        <v>1199</v>
      </c>
      <c r="D146" s="114"/>
      <c r="E146" s="76">
        <f>'Интерактивный прайс-лист'!$F$26*VLOOKUP(E142,last!$B$1:$C$1698,2,0)</f>
        <v>739</v>
      </c>
      <c r="F146" s="76"/>
      <c r="G146" s="76">
        <f>'Интерактивный прайс-лист'!$F$26*VLOOKUP(G142,last!$B$1:$C$1698,2,0)</f>
        <v>782</v>
      </c>
      <c r="H146" s="76"/>
      <c r="I146" s="76"/>
      <c r="J146" s="76"/>
      <c r="K146" s="76">
        <f>'Интерактивный прайс-лист'!$F$26*VLOOKUP(K142,last!$B$1:$C$1698,2,0)</f>
        <v>902</v>
      </c>
      <c r="L146" s="76"/>
      <c r="M146" s="75">
        <f>'Интерактивный прайс-лист'!$F$26*VLOOKUP(M142,last!$B$1:$C$1698,2,0)</f>
        <v>1128</v>
      </c>
      <c r="N146" s="2"/>
      <c r="O146" s="2"/>
      <c r="P146" s="330"/>
      <c r="Q146" s="330"/>
      <c r="R146" s="330"/>
      <c r="S146" s="330"/>
    </row>
    <row r="147" spans="1:19" ht="13.5" thickBot="1" x14ac:dyDescent="0.25">
      <c r="A147" s="330"/>
      <c r="B147" s="330"/>
      <c r="C147" s="331"/>
      <c r="D147" s="331"/>
      <c r="E147" s="330"/>
      <c r="F147" s="330"/>
      <c r="G147" s="330"/>
      <c r="H147" s="330"/>
      <c r="I147" s="330"/>
      <c r="J147" s="330"/>
      <c r="K147" s="330"/>
      <c r="L147" s="330"/>
      <c r="M147" s="330"/>
      <c r="N147" s="2"/>
      <c r="O147" s="2"/>
      <c r="P147" s="330"/>
      <c r="Q147" s="330"/>
      <c r="R147" s="330"/>
      <c r="S147" s="330"/>
    </row>
    <row r="148" spans="1:19" ht="13.5" thickBot="1" x14ac:dyDescent="0.25">
      <c r="A148" s="1171" t="s">
        <v>1735</v>
      </c>
      <c r="B148" s="1172"/>
      <c r="C148" s="1182"/>
      <c r="D148" s="693"/>
      <c r="E148" s="692" t="s">
        <v>1593</v>
      </c>
      <c r="F148" s="692"/>
      <c r="G148" s="692" t="s">
        <v>1597</v>
      </c>
      <c r="H148" s="692"/>
      <c r="I148" s="692"/>
      <c r="J148" s="692"/>
      <c r="K148" s="692" t="s">
        <v>1601</v>
      </c>
      <c r="L148" s="692"/>
      <c r="M148" s="691" t="s">
        <v>1605</v>
      </c>
      <c r="N148" s="2"/>
      <c r="O148" s="2"/>
      <c r="P148" s="330"/>
      <c r="Q148" s="330"/>
      <c r="R148" s="330"/>
      <c r="S148" s="330"/>
    </row>
    <row r="149" spans="1:19" x14ac:dyDescent="0.2">
      <c r="A149" s="889" t="s">
        <v>1358</v>
      </c>
      <c r="B149" s="893"/>
      <c r="C149" s="188" t="s">
        <v>1014</v>
      </c>
      <c r="D149" s="122"/>
      <c r="E149" s="138">
        <v>2.64</v>
      </c>
      <c r="F149" s="138"/>
      <c r="G149" s="138">
        <v>4.96</v>
      </c>
      <c r="H149" s="138"/>
      <c r="I149" s="138"/>
      <c r="J149" s="138"/>
      <c r="K149" s="138">
        <v>6.32</v>
      </c>
      <c r="L149" s="138"/>
      <c r="M149" s="121">
        <v>10.08</v>
      </c>
      <c r="N149" s="2"/>
      <c r="O149" s="2"/>
      <c r="P149" s="330"/>
      <c r="Q149" s="330"/>
      <c r="R149" s="330"/>
      <c r="S149" s="330"/>
    </row>
    <row r="150" spans="1:19" x14ac:dyDescent="0.2">
      <c r="A150" s="865" t="s">
        <v>1357</v>
      </c>
      <c r="B150" s="867"/>
      <c r="C150" s="185" t="s">
        <v>1014</v>
      </c>
      <c r="D150" s="119"/>
      <c r="E150" s="135">
        <v>1.95</v>
      </c>
      <c r="F150" s="135"/>
      <c r="G150" s="135">
        <v>3.6</v>
      </c>
      <c r="H150" s="135"/>
      <c r="I150" s="135"/>
      <c r="J150" s="135"/>
      <c r="K150" s="135">
        <v>4.8</v>
      </c>
      <c r="L150" s="135"/>
      <c r="M150" s="118">
        <v>7.43</v>
      </c>
      <c r="N150" s="2"/>
      <c r="O150" s="2"/>
      <c r="P150" s="330"/>
      <c r="Q150" s="330"/>
      <c r="R150" s="330"/>
      <c r="S150" s="330"/>
    </row>
    <row r="151" spans="1:19" x14ac:dyDescent="0.2">
      <c r="A151" s="865" t="s">
        <v>1356</v>
      </c>
      <c r="B151" s="867"/>
      <c r="C151" s="185" t="s">
        <v>1014</v>
      </c>
      <c r="D151" s="119"/>
      <c r="E151" s="135">
        <v>3.47</v>
      </c>
      <c r="F151" s="135"/>
      <c r="G151" s="135">
        <v>6.4</v>
      </c>
      <c r="H151" s="135"/>
      <c r="I151" s="135"/>
      <c r="J151" s="135"/>
      <c r="K151" s="135">
        <v>7.51</v>
      </c>
      <c r="L151" s="135"/>
      <c r="M151" s="118">
        <v>11.18</v>
      </c>
      <c r="N151" s="2"/>
      <c r="O151" s="2"/>
      <c r="P151" s="330"/>
      <c r="Q151" s="330"/>
      <c r="R151" s="330"/>
      <c r="S151" s="330"/>
    </row>
    <row r="152" spans="1:19" ht="13.5" thickBot="1" x14ac:dyDescent="0.25">
      <c r="A152" s="1285" t="s">
        <v>1367</v>
      </c>
      <c r="B152" s="1286"/>
      <c r="C152" s="98" t="s">
        <v>1199</v>
      </c>
      <c r="D152" s="114"/>
      <c r="E152" s="76">
        <f>'Интерактивный прайс-лист'!$F$26*VLOOKUP(E148,last!$B$1:$C$1698,2,0)</f>
        <v>1044</v>
      </c>
      <c r="F152" s="76"/>
      <c r="G152" s="76">
        <f>'Интерактивный прайс-лист'!$F$26*VLOOKUP(G148,last!$B$1:$C$1698,2,0)</f>
        <v>1088</v>
      </c>
      <c r="H152" s="76"/>
      <c r="I152" s="76"/>
      <c r="J152" s="76"/>
      <c r="K152" s="76">
        <f>'Интерактивный прайс-лист'!$F$26*VLOOKUP(K148,last!$B$1:$C$1698,2,0)</f>
        <v>1219</v>
      </c>
      <c r="L152" s="76"/>
      <c r="M152" s="75">
        <f>'Интерактивный прайс-лист'!$F$26*VLOOKUP(M148,last!$B$1:$C$1698,2,0)</f>
        <v>1470</v>
      </c>
      <c r="N152" s="2"/>
      <c r="O152" s="2"/>
      <c r="P152" s="330"/>
      <c r="Q152" s="330"/>
      <c r="R152" s="330"/>
      <c r="S152" s="330"/>
    </row>
    <row r="153" spans="1:19" ht="13.5" thickBot="1" x14ac:dyDescent="0.25">
      <c r="A153" s="330"/>
      <c r="B153" s="330"/>
      <c r="C153" s="331"/>
      <c r="D153" s="331"/>
      <c r="E153" s="330"/>
      <c r="F153" s="330"/>
      <c r="G153" s="330"/>
      <c r="H153" s="330"/>
      <c r="I153" s="330"/>
      <c r="J153" s="330"/>
      <c r="K153" s="330"/>
      <c r="L153" s="330"/>
      <c r="M153" s="330"/>
      <c r="N153" s="2"/>
      <c r="O153" s="2"/>
      <c r="P153" s="330"/>
      <c r="Q153" s="330"/>
      <c r="R153" s="330"/>
      <c r="S153" s="330"/>
    </row>
    <row r="154" spans="1:19" ht="13.5" thickBot="1" x14ac:dyDescent="0.25">
      <c r="A154" s="1171" t="s">
        <v>1736</v>
      </c>
      <c r="B154" s="1172"/>
      <c r="C154" s="1182"/>
      <c r="D154" s="693"/>
      <c r="E154" s="692" t="s">
        <v>1590</v>
      </c>
      <c r="F154" s="692"/>
      <c r="G154" s="692" t="s">
        <v>1594</v>
      </c>
      <c r="H154" s="692"/>
      <c r="I154" s="692"/>
      <c r="J154" s="692"/>
      <c r="K154" s="692" t="s">
        <v>1598</v>
      </c>
      <c r="L154" s="692"/>
      <c r="M154" s="691" t="s">
        <v>1602</v>
      </c>
      <c r="N154" s="2"/>
      <c r="O154" s="2"/>
      <c r="P154" s="330"/>
      <c r="Q154" s="330"/>
      <c r="R154" s="330"/>
      <c r="S154" s="330"/>
    </row>
    <row r="155" spans="1:19" x14ac:dyDescent="0.2">
      <c r="A155" s="889" t="s">
        <v>1358</v>
      </c>
      <c r="B155" s="893"/>
      <c r="C155" s="188" t="s">
        <v>1014</v>
      </c>
      <c r="D155" s="122"/>
      <c r="E155" s="138">
        <v>2.64</v>
      </c>
      <c r="F155" s="138"/>
      <c r="G155" s="138">
        <v>4.96</v>
      </c>
      <c r="H155" s="138"/>
      <c r="I155" s="138"/>
      <c r="J155" s="138"/>
      <c r="K155" s="138">
        <v>6.32</v>
      </c>
      <c r="L155" s="138"/>
      <c r="M155" s="121">
        <v>10.08</v>
      </c>
      <c r="N155" s="2"/>
      <c r="O155" s="2"/>
      <c r="P155" s="330"/>
      <c r="Q155" s="330"/>
      <c r="R155" s="330"/>
      <c r="S155" s="330"/>
    </row>
    <row r="156" spans="1:19" x14ac:dyDescent="0.2">
      <c r="A156" s="865" t="s">
        <v>1357</v>
      </c>
      <c r="B156" s="867"/>
      <c r="C156" s="185" t="s">
        <v>1014</v>
      </c>
      <c r="D156" s="119"/>
      <c r="E156" s="135">
        <v>1.95</v>
      </c>
      <c r="F156" s="135"/>
      <c r="G156" s="135">
        <v>3.6</v>
      </c>
      <c r="H156" s="135"/>
      <c r="I156" s="135"/>
      <c r="J156" s="135"/>
      <c r="K156" s="135">
        <v>4.8</v>
      </c>
      <c r="L156" s="135"/>
      <c r="M156" s="118">
        <v>7.43</v>
      </c>
      <c r="N156" s="2"/>
      <c r="O156" s="2"/>
      <c r="P156" s="330"/>
      <c r="Q156" s="330"/>
      <c r="R156" s="330"/>
      <c r="S156" s="330"/>
    </row>
    <row r="157" spans="1:19" x14ac:dyDescent="0.2">
      <c r="A157" s="865" t="s">
        <v>1356</v>
      </c>
      <c r="B157" s="867"/>
      <c r="C157" s="185" t="s">
        <v>1014</v>
      </c>
      <c r="D157" s="119"/>
      <c r="E157" s="135">
        <v>2.46</v>
      </c>
      <c r="F157" s="135"/>
      <c r="G157" s="135">
        <v>4.1900000000000004</v>
      </c>
      <c r="H157" s="135"/>
      <c r="I157" s="135"/>
      <c r="J157" s="135"/>
      <c r="K157" s="135">
        <v>6.45</v>
      </c>
      <c r="L157" s="135"/>
      <c r="M157" s="118">
        <v>10.06</v>
      </c>
      <c r="N157" s="2"/>
      <c r="O157" s="2"/>
      <c r="P157" s="330"/>
      <c r="Q157" s="330"/>
      <c r="R157" s="330"/>
      <c r="S157" s="330"/>
    </row>
    <row r="158" spans="1:19" ht="13.5" thickBot="1" x14ac:dyDescent="0.25">
      <c r="A158" s="1285" t="s">
        <v>1367</v>
      </c>
      <c r="B158" s="1286"/>
      <c r="C158" s="98" t="s">
        <v>1199</v>
      </c>
      <c r="D158" s="114"/>
      <c r="E158" s="76">
        <f>'Интерактивный прайс-лист'!$F$26*VLOOKUP(E154,last!$B$1:$C$1698,2,0)</f>
        <v>804</v>
      </c>
      <c r="F158" s="76"/>
      <c r="G158" s="76">
        <f>'Интерактивный прайс-лист'!$F$26*VLOOKUP(G154,last!$B$1:$C$1698,2,0)</f>
        <v>855</v>
      </c>
      <c r="H158" s="76"/>
      <c r="I158" s="76"/>
      <c r="J158" s="76"/>
      <c r="K158" s="76">
        <f>'Интерактивный прайс-лист'!$F$26*VLOOKUP(K154,last!$B$1:$C$1698,2,0)</f>
        <v>1011</v>
      </c>
      <c r="L158" s="76"/>
      <c r="M158" s="75">
        <f>'Интерактивный прайс-лист'!$F$26*VLOOKUP(M154,last!$B$1:$C$1698,2,0)</f>
        <v>1244</v>
      </c>
      <c r="N158" s="2"/>
      <c r="O158" s="2"/>
      <c r="P158" s="330"/>
      <c r="Q158" s="330"/>
      <c r="R158" s="330"/>
      <c r="S158" s="330"/>
    </row>
    <row r="159" spans="1:19" ht="13.5" thickBot="1" x14ac:dyDescent="0.25">
      <c r="A159" s="330"/>
      <c r="B159" s="330"/>
      <c r="C159" s="331"/>
      <c r="D159" s="331"/>
      <c r="E159" s="330"/>
      <c r="F159" s="330"/>
      <c r="G159" s="330"/>
      <c r="H159" s="330"/>
      <c r="I159" s="330"/>
      <c r="J159" s="330"/>
      <c r="K159" s="330"/>
      <c r="L159" s="330"/>
      <c r="M159" s="330"/>
      <c r="N159" s="2"/>
      <c r="O159" s="2"/>
      <c r="P159" s="330"/>
      <c r="Q159" s="330"/>
      <c r="R159" s="330"/>
      <c r="S159" s="330"/>
    </row>
    <row r="160" spans="1:19" ht="13.5" thickBot="1" x14ac:dyDescent="0.25">
      <c r="A160" s="1171" t="s">
        <v>1737</v>
      </c>
      <c r="B160" s="1172"/>
      <c r="C160" s="1182"/>
      <c r="D160" s="693"/>
      <c r="E160" s="692" t="s">
        <v>1591</v>
      </c>
      <c r="F160" s="692"/>
      <c r="G160" s="692" t="s">
        <v>1595</v>
      </c>
      <c r="H160" s="692"/>
      <c r="I160" s="692"/>
      <c r="J160" s="692"/>
      <c r="K160" s="692" t="s">
        <v>1599</v>
      </c>
      <c r="L160" s="692"/>
      <c r="M160" s="691" t="s">
        <v>1603</v>
      </c>
      <c r="N160" s="2"/>
      <c r="O160" s="2"/>
      <c r="P160" s="330"/>
      <c r="Q160" s="330"/>
      <c r="R160" s="330"/>
      <c r="S160" s="330"/>
    </row>
    <row r="161" spans="1:19" x14ac:dyDescent="0.2">
      <c r="A161" s="889" t="s">
        <v>1358</v>
      </c>
      <c r="B161" s="893"/>
      <c r="C161" s="188" t="s">
        <v>1014</v>
      </c>
      <c r="D161" s="122"/>
      <c r="E161" s="138">
        <v>2.64</v>
      </c>
      <c r="F161" s="138"/>
      <c r="G161" s="138">
        <v>4.96</v>
      </c>
      <c r="H161" s="138"/>
      <c r="I161" s="138"/>
      <c r="J161" s="138"/>
      <c r="K161" s="138">
        <v>6.32</v>
      </c>
      <c r="L161" s="138"/>
      <c r="M161" s="121">
        <v>10.08</v>
      </c>
      <c r="N161" s="2"/>
      <c r="O161" s="2"/>
      <c r="P161" s="330"/>
      <c r="Q161" s="330"/>
      <c r="R161" s="330"/>
      <c r="S161" s="330"/>
    </row>
    <row r="162" spans="1:19" x14ac:dyDescent="0.2">
      <c r="A162" s="865" t="s">
        <v>1357</v>
      </c>
      <c r="B162" s="867"/>
      <c r="C162" s="185" t="s">
        <v>1014</v>
      </c>
      <c r="D162" s="119"/>
      <c r="E162" s="135">
        <v>1.95</v>
      </c>
      <c r="F162" s="135"/>
      <c r="G162" s="135">
        <v>3.6</v>
      </c>
      <c r="H162" s="135"/>
      <c r="I162" s="135"/>
      <c r="J162" s="135"/>
      <c r="K162" s="135">
        <v>4.8</v>
      </c>
      <c r="L162" s="135"/>
      <c r="M162" s="118">
        <v>7.43</v>
      </c>
      <c r="N162" s="2"/>
      <c r="O162" s="2"/>
      <c r="P162" s="330"/>
      <c r="Q162" s="330"/>
      <c r="R162" s="330"/>
      <c r="S162" s="330"/>
    </row>
    <row r="163" spans="1:19" x14ac:dyDescent="0.2">
      <c r="A163" s="865" t="s">
        <v>1356</v>
      </c>
      <c r="B163" s="867"/>
      <c r="C163" s="185" t="s">
        <v>1014</v>
      </c>
      <c r="D163" s="119"/>
      <c r="E163" s="135">
        <v>2.46</v>
      </c>
      <c r="F163" s="135"/>
      <c r="G163" s="135">
        <v>4.1900000000000004</v>
      </c>
      <c r="H163" s="135"/>
      <c r="I163" s="135"/>
      <c r="J163" s="135"/>
      <c r="K163" s="135">
        <v>6.45</v>
      </c>
      <c r="L163" s="135"/>
      <c r="M163" s="118">
        <v>10.06</v>
      </c>
      <c r="N163" s="2"/>
      <c r="O163" s="2"/>
      <c r="P163" s="330"/>
      <c r="Q163" s="330"/>
      <c r="R163" s="330"/>
      <c r="S163" s="330"/>
    </row>
    <row r="164" spans="1:19" ht="13.5" thickBot="1" x14ac:dyDescent="0.25">
      <c r="A164" s="1285" t="s">
        <v>1367</v>
      </c>
      <c r="B164" s="1286"/>
      <c r="C164" s="98" t="s">
        <v>1199</v>
      </c>
      <c r="D164" s="114"/>
      <c r="E164" s="76">
        <f>'Интерактивный прайс-лист'!$F$26*VLOOKUP(E160,last!$B$1:$C$1698,2,0)</f>
        <v>1357</v>
      </c>
      <c r="F164" s="76"/>
      <c r="G164" s="76">
        <f>'Интерактивный прайс-лист'!$F$26*VLOOKUP(G160,last!$B$1:$C$1698,2,0)</f>
        <v>1404</v>
      </c>
      <c r="H164" s="76"/>
      <c r="I164" s="76"/>
      <c r="J164" s="76"/>
      <c r="K164" s="76">
        <f>'Интерактивный прайс-лист'!$F$26*VLOOKUP(K160,last!$B$1:$C$1698,2,0)</f>
        <v>1564</v>
      </c>
      <c r="L164" s="76"/>
      <c r="M164" s="75">
        <f>'Интерактивный прайс-лист'!$F$26*VLOOKUP(M160,last!$B$1:$C$1698,2,0)</f>
        <v>1826</v>
      </c>
      <c r="N164" s="2"/>
      <c r="O164" s="2"/>
      <c r="P164" s="330"/>
      <c r="Q164" s="330"/>
      <c r="R164" s="330"/>
      <c r="S164" s="330"/>
    </row>
    <row r="165" spans="1:19" x14ac:dyDescent="0.2">
      <c r="A165" s="330"/>
      <c r="B165" s="330"/>
      <c r="C165" s="331"/>
      <c r="D165" s="331"/>
      <c r="E165" s="330"/>
      <c r="F165" s="330"/>
      <c r="G165" s="330"/>
      <c r="H165" s="330"/>
      <c r="I165" s="330"/>
      <c r="J165" s="330"/>
      <c r="K165" s="330"/>
      <c r="L165" s="330"/>
      <c r="M165" s="330"/>
      <c r="N165" s="330"/>
      <c r="O165" s="330"/>
      <c r="P165" s="330"/>
      <c r="Q165" s="330"/>
      <c r="R165" s="330"/>
      <c r="S165" s="330"/>
    </row>
    <row r="166" spans="1:19" x14ac:dyDescent="0.2">
      <c r="A166" s="330"/>
      <c r="B166" s="330"/>
      <c r="C166" s="331"/>
      <c r="D166" s="331"/>
      <c r="E166" s="330"/>
      <c r="F166" s="330"/>
      <c r="G166" s="330"/>
      <c r="H166" s="330"/>
      <c r="I166" s="330"/>
      <c r="J166" s="330"/>
      <c r="K166" s="330"/>
      <c r="L166" s="330"/>
      <c r="M166" s="330"/>
      <c r="N166" s="330"/>
      <c r="O166" s="330"/>
      <c r="P166" s="330"/>
      <c r="Q166" s="330"/>
      <c r="R166" s="330"/>
      <c r="S166" s="330"/>
    </row>
    <row r="167" spans="1:19" ht="24" customHeight="1" thickBot="1" x14ac:dyDescent="0.25">
      <c r="A167" s="1287" t="s">
        <v>1373</v>
      </c>
      <c r="B167" s="1287"/>
      <c r="C167" s="1287"/>
      <c r="D167" s="331"/>
      <c r="E167" s="330"/>
      <c r="F167" s="330"/>
      <c r="G167" s="330"/>
      <c r="H167" s="330"/>
      <c r="I167" s="330"/>
      <c r="J167" s="330"/>
      <c r="K167" s="330"/>
      <c r="L167" s="330"/>
      <c r="M167" s="330"/>
      <c r="N167" s="330"/>
      <c r="O167" s="330"/>
      <c r="P167" s="330"/>
      <c r="Q167" s="330"/>
      <c r="R167" s="330"/>
      <c r="S167" s="330"/>
    </row>
    <row r="168" spans="1:19" ht="13.5" thickBot="1" x14ac:dyDescent="0.25">
      <c r="A168" s="1171" t="s">
        <v>1372</v>
      </c>
      <c r="B168" s="1172"/>
      <c r="C168" s="1182"/>
      <c r="D168" s="693" t="s">
        <v>562</v>
      </c>
      <c r="E168" s="692" t="s">
        <v>558</v>
      </c>
      <c r="F168" s="692" t="s">
        <v>534</v>
      </c>
      <c r="G168" s="692" t="s">
        <v>554</v>
      </c>
      <c r="H168" s="692" t="s">
        <v>530</v>
      </c>
      <c r="I168" s="692" t="s">
        <v>550</v>
      </c>
      <c r="J168" s="692"/>
      <c r="K168" s="692" t="s">
        <v>546</v>
      </c>
      <c r="L168" s="692"/>
      <c r="M168" s="692" t="s">
        <v>542</v>
      </c>
      <c r="N168" s="692"/>
      <c r="O168" s="691" t="s">
        <v>538</v>
      </c>
      <c r="P168" s="330"/>
      <c r="Q168" s="330"/>
      <c r="R168" s="330"/>
      <c r="S168" s="330"/>
    </row>
    <row r="169" spans="1:19" x14ac:dyDescent="0.2">
      <c r="A169" s="889" t="s">
        <v>1358</v>
      </c>
      <c r="B169" s="893"/>
      <c r="C169" s="188" t="s">
        <v>1014</v>
      </c>
      <c r="D169" s="122">
        <v>1.54</v>
      </c>
      <c r="E169" s="138">
        <v>2.09</v>
      </c>
      <c r="F169" s="138">
        <v>2.42</v>
      </c>
      <c r="G169" s="138">
        <v>2.93</v>
      </c>
      <c r="H169" s="138">
        <v>3.51</v>
      </c>
      <c r="I169" s="138">
        <v>4.33</v>
      </c>
      <c r="J169" s="138"/>
      <c r="K169" s="138">
        <v>4.7699999999999996</v>
      </c>
      <c r="L169" s="138"/>
      <c r="M169" s="138">
        <v>6.71</v>
      </c>
      <c r="N169" s="138"/>
      <c r="O169" s="121">
        <v>8.7100000000000009</v>
      </c>
      <c r="P169" s="330"/>
      <c r="Q169" s="330"/>
      <c r="R169" s="330"/>
      <c r="S169" s="330"/>
    </row>
    <row r="170" spans="1:19" x14ac:dyDescent="0.2">
      <c r="A170" s="865" t="s">
        <v>1357</v>
      </c>
      <c r="B170" s="867"/>
      <c r="C170" s="185" t="s">
        <v>1014</v>
      </c>
      <c r="D170" s="119">
        <v>1.2</v>
      </c>
      <c r="E170" s="135">
        <v>1.51</v>
      </c>
      <c r="F170" s="135">
        <v>1.88</v>
      </c>
      <c r="G170" s="135">
        <v>2.11</v>
      </c>
      <c r="H170" s="135">
        <v>2.72</v>
      </c>
      <c r="I170" s="135">
        <v>3.15</v>
      </c>
      <c r="J170" s="135"/>
      <c r="K170" s="135">
        <v>3.65</v>
      </c>
      <c r="L170" s="135"/>
      <c r="M170" s="135">
        <v>4.91</v>
      </c>
      <c r="N170" s="135"/>
      <c r="O170" s="118">
        <v>6.38</v>
      </c>
      <c r="P170" s="330"/>
      <c r="Q170" s="330"/>
      <c r="R170" s="330"/>
      <c r="S170" s="330"/>
    </row>
    <row r="171" spans="1:19" x14ac:dyDescent="0.2">
      <c r="A171" s="865" t="s">
        <v>1356</v>
      </c>
      <c r="B171" s="867"/>
      <c r="C171" s="185" t="s">
        <v>1014</v>
      </c>
      <c r="D171" s="119">
        <v>2.14</v>
      </c>
      <c r="E171" s="135">
        <v>2.79</v>
      </c>
      <c r="F171" s="135">
        <v>3.2</v>
      </c>
      <c r="G171" s="135">
        <v>3.81</v>
      </c>
      <c r="H171" s="135">
        <v>4.78</v>
      </c>
      <c r="I171" s="135">
        <v>5.63</v>
      </c>
      <c r="J171" s="135"/>
      <c r="K171" s="135">
        <v>6.36</v>
      </c>
      <c r="L171" s="135"/>
      <c r="M171" s="135">
        <v>7.83</v>
      </c>
      <c r="N171" s="135"/>
      <c r="O171" s="118">
        <v>11.1</v>
      </c>
      <c r="P171" s="330"/>
      <c r="Q171" s="330"/>
      <c r="R171" s="330"/>
      <c r="S171" s="330"/>
    </row>
    <row r="172" spans="1:19" ht="13.5" thickBot="1" x14ac:dyDescent="0.25">
      <c r="A172" s="1285" t="s">
        <v>1367</v>
      </c>
      <c r="B172" s="1286"/>
      <c r="C172" s="98" t="s">
        <v>1199</v>
      </c>
      <c r="D172" s="114">
        <f>'Интерактивный прайс-лист'!$F$26*VLOOKUP(D168,last!$B$1:$C$1698,2,0)</f>
        <v>470</v>
      </c>
      <c r="E172" s="76">
        <f>'Интерактивный прайс-лист'!$F$26*VLOOKUP(E168,last!$B$1:$C$1698,2,0)</f>
        <v>524</v>
      </c>
      <c r="F172" s="76">
        <f>'Интерактивный прайс-лист'!$F$26*VLOOKUP(F168,last!$B$1:$C$1698,2,0)</f>
        <v>546</v>
      </c>
      <c r="G172" s="76">
        <f>'Интерактивный прайс-лист'!$F$26*VLOOKUP(G168,last!$B$1:$C$1698,2,0)</f>
        <v>582</v>
      </c>
      <c r="H172" s="76">
        <f>'Интерактивный прайс-лист'!$F$26*VLOOKUP(H168,last!$B$1:$C$1698,2,0)</f>
        <v>626</v>
      </c>
      <c r="I172" s="76">
        <f>'Интерактивный прайс-лист'!$F$26*VLOOKUP(I168,last!$B$1:$C$1698,2,0)</f>
        <v>659</v>
      </c>
      <c r="J172" s="76"/>
      <c r="K172" s="76">
        <f>'Интерактивный прайс-лист'!$F$26*VLOOKUP(K168,last!$B$1:$C$1698,2,0)</f>
        <v>710</v>
      </c>
      <c r="L172" s="76"/>
      <c r="M172" s="76">
        <f>'Интерактивный прайс-лист'!$F$26*VLOOKUP(M168,last!$B$1:$C$1698,2,0)</f>
        <v>953</v>
      </c>
      <c r="N172" s="76"/>
      <c r="O172" s="75">
        <f>'Интерактивный прайс-лист'!$F$26*VLOOKUP(O168,last!$B$1:$C$1698,2,0)</f>
        <v>1077</v>
      </c>
      <c r="P172" s="330"/>
      <c r="Q172" s="330"/>
      <c r="R172" s="330"/>
      <c r="S172" s="330"/>
    </row>
    <row r="173" spans="1:19" ht="13.5" thickBot="1" x14ac:dyDescent="0.25">
      <c r="A173" s="330"/>
      <c r="B173" s="330"/>
      <c r="C173" s="331"/>
      <c r="D173" s="331"/>
      <c r="E173" s="330"/>
      <c r="F173" s="330"/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330"/>
      <c r="R173" s="330"/>
      <c r="S173" s="330"/>
    </row>
    <row r="174" spans="1:19" ht="13.5" thickBot="1" x14ac:dyDescent="0.25">
      <c r="A174" s="1171" t="s">
        <v>1371</v>
      </c>
      <c r="B174" s="1172"/>
      <c r="C174" s="1182"/>
      <c r="D174" s="693" t="s">
        <v>561</v>
      </c>
      <c r="E174" s="692" t="s">
        <v>557</v>
      </c>
      <c r="F174" s="692" t="s">
        <v>533</v>
      </c>
      <c r="G174" s="692" t="s">
        <v>553</v>
      </c>
      <c r="H174" s="692" t="s">
        <v>529</v>
      </c>
      <c r="I174" s="692" t="s">
        <v>549</v>
      </c>
      <c r="J174" s="692"/>
      <c r="K174" s="692" t="s">
        <v>545</v>
      </c>
      <c r="L174" s="692"/>
      <c r="M174" s="692" t="s">
        <v>541</v>
      </c>
      <c r="N174" s="692"/>
      <c r="O174" s="691" t="s">
        <v>537</v>
      </c>
      <c r="P174" s="330"/>
      <c r="Q174" s="330"/>
      <c r="R174" s="330"/>
      <c r="S174" s="330"/>
    </row>
    <row r="175" spans="1:19" x14ac:dyDescent="0.2">
      <c r="A175" s="889" t="s">
        <v>1358</v>
      </c>
      <c r="B175" s="893"/>
      <c r="C175" s="188" t="s">
        <v>1014</v>
      </c>
      <c r="D175" s="122">
        <v>1.54</v>
      </c>
      <c r="E175" s="138">
        <v>2.09</v>
      </c>
      <c r="F175" s="138">
        <v>2.42</v>
      </c>
      <c r="G175" s="138">
        <v>2.93</v>
      </c>
      <c r="H175" s="138">
        <v>3.51</v>
      </c>
      <c r="I175" s="138">
        <v>4.33</v>
      </c>
      <c r="J175" s="138"/>
      <c r="K175" s="138">
        <v>4.7699999999999996</v>
      </c>
      <c r="L175" s="138"/>
      <c r="M175" s="138">
        <v>6.71</v>
      </c>
      <c r="N175" s="138"/>
      <c r="O175" s="121">
        <v>8.7100000000000009</v>
      </c>
      <c r="P175" s="330"/>
      <c r="Q175" s="330"/>
      <c r="R175" s="330"/>
      <c r="S175" s="330"/>
    </row>
    <row r="176" spans="1:19" x14ac:dyDescent="0.2">
      <c r="A176" s="865" t="s">
        <v>1357</v>
      </c>
      <c r="B176" s="867"/>
      <c r="C176" s="185" t="s">
        <v>1014</v>
      </c>
      <c r="D176" s="119">
        <v>1.2</v>
      </c>
      <c r="E176" s="135">
        <v>1.51</v>
      </c>
      <c r="F176" s="135">
        <v>1.88</v>
      </c>
      <c r="G176" s="135">
        <v>2.11</v>
      </c>
      <c r="H176" s="135">
        <v>2.72</v>
      </c>
      <c r="I176" s="135">
        <v>3.15</v>
      </c>
      <c r="J176" s="135"/>
      <c r="K176" s="135">
        <v>3.65</v>
      </c>
      <c r="L176" s="135"/>
      <c r="M176" s="135">
        <v>4.91</v>
      </c>
      <c r="N176" s="135"/>
      <c r="O176" s="118">
        <v>6.38</v>
      </c>
      <c r="P176" s="330"/>
      <c r="Q176" s="330"/>
      <c r="R176" s="330"/>
      <c r="S176" s="330"/>
    </row>
    <row r="177" spans="1:19" x14ac:dyDescent="0.2">
      <c r="A177" s="865" t="s">
        <v>1356</v>
      </c>
      <c r="B177" s="867"/>
      <c r="C177" s="185" t="s">
        <v>1014</v>
      </c>
      <c r="D177" s="119">
        <v>2.14</v>
      </c>
      <c r="E177" s="135">
        <v>2.79</v>
      </c>
      <c r="F177" s="135">
        <v>3.2</v>
      </c>
      <c r="G177" s="135">
        <v>3.81</v>
      </c>
      <c r="H177" s="135">
        <v>4.78</v>
      </c>
      <c r="I177" s="135">
        <v>5.63</v>
      </c>
      <c r="J177" s="135"/>
      <c r="K177" s="135">
        <v>6.36</v>
      </c>
      <c r="L177" s="135"/>
      <c r="M177" s="135">
        <v>7.83</v>
      </c>
      <c r="N177" s="135"/>
      <c r="O177" s="118">
        <v>11.1</v>
      </c>
      <c r="P177" s="330"/>
      <c r="Q177" s="330"/>
      <c r="R177" s="330"/>
      <c r="S177" s="330"/>
    </row>
    <row r="178" spans="1:19" ht="13.5" thickBot="1" x14ac:dyDescent="0.25">
      <c r="A178" s="1285" t="s">
        <v>1367</v>
      </c>
      <c r="B178" s="1286"/>
      <c r="C178" s="98" t="s">
        <v>1199</v>
      </c>
      <c r="D178" s="114">
        <f>'Интерактивный прайс-лист'!$F$26*VLOOKUP(D174,last!$B$1:$C$1698,2,0)</f>
        <v>771</v>
      </c>
      <c r="E178" s="76">
        <f>'Интерактивный прайс-лист'!$F$26*VLOOKUP(E174,last!$B$1:$C$1698,2,0)</f>
        <v>826</v>
      </c>
      <c r="F178" s="76">
        <f>'Интерактивный прайс-лист'!$F$26*VLOOKUP(F174,last!$B$1:$C$1698,2,0)</f>
        <v>851</v>
      </c>
      <c r="G178" s="76">
        <f>'Интерактивный прайс-лист'!$F$26*VLOOKUP(G174,last!$B$1:$C$1698,2,0)</f>
        <v>884</v>
      </c>
      <c r="H178" s="76">
        <f>'Интерактивный прайс-лист'!$F$26*VLOOKUP(H174,last!$B$1:$C$1698,2,0)</f>
        <v>935</v>
      </c>
      <c r="I178" s="76">
        <f>'Интерактивный прайс-лист'!$F$26*VLOOKUP(I174,last!$B$1:$C$1698,2,0)</f>
        <v>975</v>
      </c>
      <c r="J178" s="76"/>
      <c r="K178" s="76">
        <f>'Интерактивный прайс-лист'!$F$26*VLOOKUP(K174,last!$B$1:$C$1698,2,0)</f>
        <v>1022</v>
      </c>
      <c r="L178" s="76"/>
      <c r="M178" s="76">
        <f>'Интерактивный прайс-лист'!$F$26*VLOOKUP(M174,last!$B$1:$C$1698,2,0)</f>
        <v>1295</v>
      </c>
      <c r="N178" s="76"/>
      <c r="O178" s="75">
        <f>'Интерактивный прайс-лист'!$F$26*VLOOKUP(O174,last!$B$1:$C$1698,2,0)</f>
        <v>1415</v>
      </c>
      <c r="P178" s="330"/>
      <c r="Q178" s="330"/>
      <c r="R178" s="330"/>
      <c r="S178" s="330"/>
    </row>
    <row r="179" spans="1:19" ht="13.5" thickBot="1" x14ac:dyDescent="0.25">
      <c r="A179" s="330"/>
      <c r="B179" s="330"/>
      <c r="C179" s="331"/>
      <c r="D179" s="331"/>
      <c r="E179" s="330"/>
      <c r="F179" s="330"/>
      <c r="G179" s="330"/>
      <c r="H179" s="330"/>
      <c r="I179" s="330"/>
      <c r="J179" s="330"/>
      <c r="K179" s="330"/>
      <c r="L179" s="330"/>
      <c r="M179" s="330"/>
      <c r="N179" s="330"/>
      <c r="O179" s="330"/>
      <c r="P179" s="330"/>
      <c r="Q179" s="330"/>
      <c r="R179" s="330"/>
      <c r="S179" s="330"/>
    </row>
    <row r="180" spans="1:19" ht="13.5" thickBot="1" x14ac:dyDescent="0.25">
      <c r="A180" s="1171" t="s">
        <v>1370</v>
      </c>
      <c r="B180" s="1172"/>
      <c r="C180" s="1182"/>
      <c r="D180" s="693" t="s">
        <v>564</v>
      </c>
      <c r="E180" s="692" t="s">
        <v>560</v>
      </c>
      <c r="F180" s="692" t="s">
        <v>536</v>
      </c>
      <c r="G180" s="692" t="s">
        <v>556</v>
      </c>
      <c r="H180" s="692" t="s">
        <v>532</v>
      </c>
      <c r="I180" s="692" t="s">
        <v>552</v>
      </c>
      <c r="J180" s="692"/>
      <c r="K180" s="692" t="s">
        <v>548</v>
      </c>
      <c r="L180" s="692"/>
      <c r="M180" s="692" t="s">
        <v>544</v>
      </c>
      <c r="N180" s="692"/>
      <c r="O180" s="691" t="s">
        <v>540</v>
      </c>
      <c r="P180" s="330"/>
      <c r="Q180" s="330"/>
      <c r="R180" s="330"/>
      <c r="S180" s="330"/>
    </row>
    <row r="181" spans="1:19" x14ac:dyDescent="0.2">
      <c r="A181" s="889" t="s">
        <v>1358</v>
      </c>
      <c r="B181" s="893"/>
      <c r="C181" s="188" t="s">
        <v>1014</v>
      </c>
      <c r="D181" s="122">
        <v>1.46</v>
      </c>
      <c r="E181" s="138">
        <v>1.79</v>
      </c>
      <c r="F181" s="138">
        <v>2.38</v>
      </c>
      <c r="G181" s="138">
        <v>2.87</v>
      </c>
      <c r="H181" s="138">
        <v>3.46</v>
      </c>
      <c r="I181" s="138">
        <v>4.26</v>
      </c>
      <c r="J181" s="138"/>
      <c r="K181" s="138">
        <v>4.67</v>
      </c>
      <c r="L181" s="138"/>
      <c r="M181" s="138">
        <v>6.64</v>
      </c>
      <c r="N181" s="138"/>
      <c r="O181" s="121">
        <v>8.5500000000000007</v>
      </c>
      <c r="P181" s="330"/>
      <c r="Q181" s="330"/>
      <c r="R181" s="330"/>
      <c r="S181" s="330"/>
    </row>
    <row r="182" spans="1:19" x14ac:dyDescent="0.2">
      <c r="A182" s="865" t="s">
        <v>1357</v>
      </c>
      <c r="B182" s="867"/>
      <c r="C182" s="185" t="s">
        <v>1014</v>
      </c>
      <c r="D182" s="119">
        <v>1.17</v>
      </c>
      <c r="E182" s="135">
        <v>1.46</v>
      </c>
      <c r="F182" s="135">
        <v>1.85</v>
      </c>
      <c r="G182" s="135">
        <v>2.0699999999999998</v>
      </c>
      <c r="H182" s="135">
        <v>2.71</v>
      </c>
      <c r="I182" s="135">
        <v>3.09</v>
      </c>
      <c r="J182" s="135"/>
      <c r="K182" s="135">
        <v>3.57</v>
      </c>
      <c r="L182" s="135"/>
      <c r="M182" s="135">
        <v>4.8499999999999996</v>
      </c>
      <c r="N182" s="135"/>
      <c r="O182" s="118">
        <v>6.26</v>
      </c>
      <c r="P182" s="330"/>
      <c r="Q182" s="330"/>
      <c r="R182" s="330"/>
      <c r="S182" s="330"/>
    </row>
    <row r="183" spans="1:19" x14ac:dyDescent="0.2">
      <c r="A183" s="865" t="s">
        <v>1356</v>
      </c>
      <c r="B183" s="867"/>
      <c r="C183" s="185" t="s">
        <v>1014</v>
      </c>
      <c r="D183" s="119">
        <v>2.23</v>
      </c>
      <c r="E183" s="135">
        <v>2.0699999999999998</v>
      </c>
      <c r="F183" s="135">
        <v>2.92</v>
      </c>
      <c r="G183" s="135">
        <v>2.91</v>
      </c>
      <c r="H183" s="135">
        <v>4.8</v>
      </c>
      <c r="I183" s="135">
        <v>4.51</v>
      </c>
      <c r="J183" s="135"/>
      <c r="K183" s="135">
        <v>4.67</v>
      </c>
      <c r="L183" s="135"/>
      <c r="M183" s="135">
        <v>7.91</v>
      </c>
      <c r="N183" s="135"/>
      <c r="O183" s="118">
        <v>9.3000000000000007</v>
      </c>
      <c r="P183" s="330"/>
      <c r="Q183" s="330"/>
      <c r="R183" s="330"/>
      <c r="S183" s="330"/>
    </row>
    <row r="184" spans="1:19" ht="13.5" thickBot="1" x14ac:dyDescent="0.25">
      <c r="A184" s="1285" t="s">
        <v>1367</v>
      </c>
      <c r="B184" s="1286"/>
      <c r="C184" s="98" t="s">
        <v>1199</v>
      </c>
      <c r="D184" s="114">
        <f>'Интерактивный прайс-лист'!$F$26*VLOOKUP(D180,last!$B$1:$C$1698,2,0)</f>
        <v>546</v>
      </c>
      <c r="E184" s="76">
        <f>'Интерактивный прайс-лист'!$F$26*VLOOKUP(E180,last!$B$1:$C$1698,2,0)</f>
        <v>590</v>
      </c>
      <c r="F184" s="76">
        <f>'Интерактивный прайс-лист'!$F$26*VLOOKUP(F180,last!$B$1:$C$1698,2,0)</f>
        <v>633</v>
      </c>
      <c r="G184" s="76">
        <f>'Интерактивный прайс-лист'!$F$26*VLOOKUP(G180,last!$B$1:$C$1698,2,0)</f>
        <v>659</v>
      </c>
      <c r="H184" s="76">
        <f>'Интерактивный прайс-лист'!$F$26*VLOOKUP(H180,last!$B$1:$C$1698,2,0)</f>
        <v>728</v>
      </c>
      <c r="I184" s="76">
        <f>'Интерактивный прайс-лист'!$F$26*VLOOKUP(I180,last!$B$1:$C$1698,2,0)</f>
        <v>768</v>
      </c>
      <c r="J184" s="76"/>
      <c r="K184" s="76">
        <f>'Интерактивный прайс-лист'!$F$26*VLOOKUP(K180,last!$B$1:$C$1698,2,0)</f>
        <v>819</v>
      </c>
      <c r="L184" s="76"/>
      <c r="M184" s="76">
        <f>'Интерактивный прайс-лист'!$F$26*VLOOKUP(M180,last!$B$1:$C$1698,2,0)</f>
        <v>1088</v>
      </c>
      <c r="N184" s="76"/>
      <c r="O184" s="75">
        <f>'Интерактивный прайс-лист'!$F$26*VLOOKUP(O180,last!$B$1:$C$1698,2,0)</f>
        <v>1208</v>
      </c>
      <c r="P184" s="330"/>
      <c r="Q184" s="330"/>
      <c r="R184" s="330"/>
      <c r="S184" s="330"/>
    </row>
    <row r="185" spans="1:19" ht="13.5" thickBot="1" x14ac:dyDescent="0.25">
      <c r="A185" s="330"/>
      <c r="B185" s="330"/>
      <c r="C185" s="331"/>
      <c r="D185" s="331"/>
      <c r="E185" s="330"/>
      <c r="F185" s="330"/>
      <c r="G185" s="330"/>
      <c r="H185" s="330"/>
      <c r="I185" s="330"/>
      <c r="J185" s="330"/>
      <c r="K185" s="330"/>
      <c r="L185" s="330"/>
      <c r="M185" s="330"/>
      <c r="N185" s="330"/>
      <c r="O185" s="330"/>
      <c r="P185" s="330"/>
      <c r="Q185" s="330"/>
      <c r="R185" s="330"/>
      <c r="S185" s="330"/>
    </row>
    <row r="186" spans="1:19" ht="13.5" thickBot="1" x14ac:dyDescent="0.25">
      <c r="A186" s="1171" t="s">
        <v>1369</v>
      </c>
      <c r="B186" s="1172"/>
      <c r="C186" s="1182"/>
      <c r="D186" s="693" t="s">
        <v>563</v>
      </c>
      <c r="E186" s="692" t="s">
        <v>559</v>
      </c>
      <c r="F186" s="692" t="s">
        <v>535</v>
      </c>
      <c r="G186" s="692" t="s">
        <v>555</v>
      </c>
      <c r="H186" s="692" t="s">
        <v>531</v>
      </c>
      <c r="I186" s="692" t="s">
        <v>551</v>
      </c>
      <c r="J186" s="692"/>
      <c r="K186" s="692" t="s">
        <v>547</v>
      </c>
      <c r="L186" s="692"/>
      <c r="M186" s="692" t="s">
        <v>543</v>
      </c>
      <c r="N186" s="692"/>
      <c r="O186" s="691" t="s">
        <v>539</v>
      </c>
      <c r="P186" s="330"/>
      <c r="Q186" s="330"/>
      <c r="R186" s="330"/>
      <c r="S186" s="330"/>
    </row>
    <row r="187" spans="1:19" x14ac:dyDescent="0.2">
      <c r="A187" s="889" t="s">
        <v>1358</v>
      </c>
      <c r="B187" s="893"/>
      <c r="C187" s="188" t="s">
        <v>1014</v>
      </c>
      <c r="D187" s="122">
        <v>1.46</v>
      </c>
      <c r="E187" s="138">
        <v>1.79</v>
      </c>
      <c r="F187" s="138">
        <v>2.38</v>
      </c>
      <c r="G187" s="138">
        <v>2.87</v>
      </c>
      <c r="H187" s="138">
        <v>3.46</v>
      </c>
      <c r="I187" s="138">
        <v>4.26</v>
      </c>
      <c r="J187" s="138"/>
      <c r="K187" s="138">
        <v>4.67</v>
      </c>
      <c r="L187" s="138"/>
      <c r="M187" s="138">
        <v>6.64</v>
      </c>
      <c r="N187" s="138"/>
      <c r="O187" s="121">
        <v>8.5500000000000007</v>
      </c>
      <c r="P187" s="330"/>
      <c r="Q187" s="330"/>
      <c r="R187" s="330"/>
      <c r="S187" s="330"/>
    </row>
    <row r="188" spans="1:19" x14ac:dyDescent="0.2">
      <c r="A188" s="865" t="s">
        <v>1357</v>
      </c>
      <c r="B188" s="867"/>
      <c r="C188" s="185" t="s">
        <v>1014</v>
      </c>
      <c r="D188" s="119">
        <v>1.17</v>
      </c>
      <c r="E188" s="135">
        <v>1.46</v>
      </c>
      <c r="F188" s="135">
        <v>1.85</v>
      </c>
      <c r="G188" s="135">
        <v>2.0699999999999998</v>
      </c>
      <c r="H188" s="135">
        <v>2.71</v>
      </c>
      <c r="I188" s="135">
        <v>3.09</v>
      </c>
      <c r="J188" s="135"/>
      <c r="K188" s="135">
        <v>3.57</v>
      </c>
      <c r="L188" s="135"/>
      <c r="M188" s="135">
        <v>4.8499999999999996</v>
      </c>
      <c r="N188" s="135"/>
      <c r="O188" s="118">
        <v>6.26</v>
      </c>
      <c r="P188" s="330"/>
      <c r="Q188" s="330"/>
      <c r="R188" s="330"/>
      <c r="S188" s="330"/>
    </row>
    <row r="189" spans="1:19" x14ac:dyDescent="0.2">
      <c r="A189" s="865" t="s">
        <v>1356</v>
      </c>
      <c r="B189" s="867"/>
      <c r="C189" s="185" t="s">
        <v>1014</v>
      </c>
      <c r="D189" s="119">
        <v>2.23</v>
      </c>
      <c r="E189" s="135">
        <v>2.0699999999999998</v>
      </c>
      <c r="F189" s="135">
        <v>2.92</v>
      </c>
      <c r="G189" s="135">
        <v>2.91</v>
      </c>
      <c r="H189" s="135">
        <v>4.8</v>
      </c>
      <c r="I189" s="135">
        <v>4.51</v>
      </c>
      <c r="J189" s="135"/>
      <c r="K189" s="135">
        <v>4.67</v>
      </c>
      <c r="L189" s="135"/>
      <c r="M189" s="135">
        <v>7.91</v>
      </c>
      <c r="N189" s="135"/>
      <c r="O189" s="118">
        <v>9.3000000000000007</v>
      </c>
      <c r="P189" s="330"/>
      <c r="Q189" s="330"/>
      <c r="R189" s="330"/>
      <c r="S189" s="330"/>
    </row>
    <row r="190" spans="1:19" ht="13.5" thickBot="1" x14ac:dyDescent="0.25">
      <c r="A190" s="1285" t="s">
        <v>1367</v>
      </c>
      <c r="B190" s="1286"/>
      <c r="C190" s="98" t="s">
        <v>1199</v>
      </c>
      <c r="D190" s="114">
        <f>'Интерактивный прайс-лист'!$F$26*VLOOKUP(D186,last!$B$1:$C$1698,2,0)</f>
        <v>1099</v>
      </c>
      <c r="E190" s="76">
        <f>'Интерактивный прайс-лист'!$F$26*VLOOKUP(E186,last!$B$1:$C$1698,2,0)</f>
        <v>1142</v>
      </c>
      <c r="F190" s="76">
        <f>'Интерактивный прайс-лист'!$F$26*VLOOKUP(F186,last!$B$1:$C$1698,2,0)</f>
        <v>1186</v>
      </c>
      <c r="G190" s="76">
        <f>'Интерактивный прайс-лист'!$F$26*VLOOKUP(G186,last!$B$1:$C$1698,2,0)</f>
        <v>1211</v>
      </c>
      <c r="H190" s="76">
        <f>'Интерактивный прайс-лист'!$F$26*VLOOKUP(H186,last!$B$1:$C$1698,2,0)</f>
        <v>1280</v>
      </c>
      <c r="I190" s="76">
        <f>'Интерактивный прайс-лист'!$F$26*VLOOKUP(I186,last!$B$1:$C$1698,2,0)</f>
        <v>1317</v>
      </c>
      <c r="J190" s="76"/>
      <c r="K190" s="76">
        <f>'Интерактивный прайс-лист'!$F$26*VLOOKUP(K186,last!$B$1:$C$1698,2,0)</f>
        <v>1368</v>
      </c>
      <c r="L190" s="76"/>
      <c r="M190" s="76">
        <f>'Интерактивный прайс-лист'!$F$26*VLOOKUP(M186,last!$B$1:$C$1698,2,0)</f>
        <v>1670</v>
      </c>
      <c r="N190" s="76"/>
      <c r="O190" s="75">
        <f>'Интерактивный прайс-лист'!$F$26*VLOOKUP(O186,last!$B$1:$C$1698,2,0)</f>
        <v>1786</v>
      </c>
      <c r="P190" s="330"/>
      <c r="Q190" s="330"/>
      <c r="R190" s="330"/>
      <c r="S190" s="330"/>
    </row>
    <row r="191" spans="1:19" x14ac:dyDescent="0.2">
      <c r="A191" s="330"/>
      <c r="B191" s="330"/>
      <c r="C191" s="331"/>
      <c r="D191" s="331"/>
      <c r="E191" s="330"/>
      <c r="F191" s="330"/>
      <c r="G191" s="330"/>
      <c r="H191" s="330"/>
      <c r="I191" s="330"/>
      <c r="J191" s="330"/>
      <c r="K191" s="330"/>
      <c r="L191" s="330"/>
      <c r="M191" s="330"/>
      <c r="N191" s="330"/>
      <c r="O191" s="330"/>
      <c r="P191" s="330"/>
      <c r="Q191" s="330"/>
      <c r="R191" s="330"/>
      <c r="S191" s="330"/>
    </row>
    <row r="192" spans="1:19" x14ac:dyDescent="0.2">
      <c r="A192" s="330"/>
      <c r="B192" s="330"/>
      <c r="C192" s="331"/>
      <c r="D192" s="331"/>
      <c r="E192" s="330"/>
      <c r="F192" s="330"/>
      <c r="G192" s="330"/>
      <c r="H192" s="330"/>
      <c r="I192" s="330"/>
      <c r="J192" s="330"/>
      <c r="K192" s="330"/>
      <c r="L192" s="330"/>
      <c r="M192" s="330"/>
      <c r="N192" s="330"/>
      <c r="O192" s="330"/>
      <c r="P192" s="330"/>
      <c r="Q192" s="330"/>
      <c r="R192" s="330"/>
      <c r="S192" s="330"/>
    </row>
    <row r="193" spans="1:19" ht="24" customHeight="1" thickBot="1" x14ac:dyDescent="0.25">
      <c r="A193" s="1287" t="s">
        <v>1738</v>
      </c>
      <c r="B193" s="1287"/>
      <c r="C193" s="1287"/>
      <c r="D193" s="331"/>
      <c r="E193" s="330"/>
      <c r="F193" s="330"/>
      <c r="G193" s="330"/>
      <c r="H193" s="330"/>
      <c r="I193" s="330"/>
      <c r="J193" s="330"/>
      <c r="K193" s="330"/>
      <c r="L193" s="330"/>
      <c r="M193" s="330"/>
      <c r="N193" s="330"/>
      <c r="O193" s="330"/>
      <c r="P193" s="330"/>
      <c r="Q193" s="330"/>
      <c r="R193" s="330"/>
      <c r="S193" s="330"/>
    </row>
    <row r="194" spans="1:19" ht="13.5" thickBot="1" x14ac:dyDescent="0.25">
      <c r="A194" s="1171" t="s">
        <v>1739</v>
      </c>
      <c r="B194" s="1172"/>
      <c r="C194" s="1182"/>
      <c r="D194" s="693"/>
      <c r="E194" s="692" t="s">
        <v>1560</v>
      </c>
      <c r="F194" s="692"/>
      <c r="G194" s="692" t="s">
        <v>1564</v>
      </c>
      <c r="H194" s="692"/>
      <c r="I194" s="692"/>
      <c r="J194" s="692"/>
      <c r="K194" s="692" t="s">
        <v>1568</v>
      </c>
      <c r="L194" s="692"/>
      <c r="M194" s="691" t="s">
        <v>1572</v>
      </c>
      <c r="N194" s="2"/>
      <c r="O194" s="2"/>
      <c r="P194" s="330"/>
      <c r="Q194" s="330"/>
      <c r="R194" s="330"/>
      <c r="S194" s="330"/>
    </row>
    <row r="195" spans="1:19" x14ac:dyDescent="0.2">
      <c r="A195" s="889" t="s">
        <v>1358</v>
      </c>
      <c r="B195" s="893"/>
      <c r="C195" s="188" t="s">
        <v>1014</v>
      </c>
      <c r="D195" s="122"/>
      <c r="E195" s="138">
        <v>2.64</v>
      </c>
      <c r="F195" s="138"/>
      <c r="G195" s="138">
        <v>4.96</v>
      </c>
      <c r="H195" s="138"/>
      <c r="I195" s="138"/>
      <c r="J195" s="138"/>
      <c r="K195" s="138">
        <v>6.32</v>
      </c>
      <c r="L195" s="138"/>
      <c r="M195" s="121">
        <v>10.08</v>
      </c>
      <c r="N195" s="2"/>
      <c r="O195" s="2"/>
      <c r="P195" s="330"/>
      <c r="Q195" s="330"/>
      <c r="R195" s="330"/>
      <c r="S195" s="330"/>
    </row>
    <row r="196" spans="1:19" x14ac:dyDescent="0.2">
      <c r="A196" s="865" t="s">
        <v>1357</v>
      </c>
      <c r="B196" s="867"/>
      <c r="C196" s="185" t="s">
        <v>1014</v>
      </c>
      <c r="D196" s="119"/>
      <c r="E196" s="135">
        <v>1.95</v>
      </c>
      <c r="F196" s="135"/>
      <c r="G196" s="135">
        <v>3.6</v>
      </c>
      <c r="H196" s="135"/>
      <c r="I196" s="135"/>
      <c r="J196" s="135"/>
      <c r="K196" s="135">
        <v>4.8</v>
      </c>
      <c r="L196" s="135"/>
      <c r="M196" s="118">
        <v>7.43</v>
      </c>
      <c r="N196" s="2"/>
      <c r="O196" s="2"/>
      <c r="P196" s="330"/>
      <c r="Q196" s="330"/>
      <c r="R196" s="330"/>
      <c r="S196" s="330"/>
    </row>
    <row r="197" spans="1:19" x14ac:dyDescent="0.2">
      <c r="A197" s="865" t="s">
        <v>1356</v>
      </c>
      <c r="B197" s="867"/>
      <c r="C197" s="185" t="s">
        <v>1014</v>
      </c>
      <c r="D197" s="119"/>
      <c r="E197" s="135">
        <v>3.47</v>
      </c>
      <c r="F197" s="135"/>
      <c r="G197" s="135">
        <v>6.4</v>
      </c>
      <c r="H197" s="135"/>
      <c r="I197" s="135"/>
      <c r="J197" s="135"/>
      <c r="K197" s="135">
        <v>7.51</v>
      </c>
      <c r="L197" s="135"/>
      <c r="M197" s="118">
        <v>11.18</v>
      </c>
      <c r="N197" s="2"/>
      <c r="O197" s="2"/>
      <c r="P197" s="330"/>
      <c r="Q197" s="330"/>
      <c r="R197" s="330"/>
      <c r="S197" s="330"/>
    </row>
    <row r="198" spans="1:19" ht="13.5" thickBot="1" x14ac:dyDescent="0.25">
      <c r="A198" s="1285" t="s">
        <v>1367</v>
      </c>
      <c r="B198" s="1286"/>
      <c r="C198" s="98" t="s">
        <v>1199</v>
      </c>
      <c r="D198" s="114"/>
      <c r="E198" s="76">
        <f>'Интерактивный прайс-лист'!$F$26*VLOOKUP(E194,last!$B$1:$C$1698,2,0)</f>
        <v>771</v>
      </c>
      <c r="F198" s="76"/>
      <c r="G198" s="76">
        <f>'Интерактивный прайс-лист'!$F$26*VLOOKUP(G194,last!$B$1:$C$1698,2,0)</f>
        <v>837</v>
      </c>
      <c r="H198" s="76"/>
      <c r="I198" s="76"/>
      <c r="J198" s="76"/>
      <c r="K198" s="76">
        <f>'Интерактивный прайс-лист'!$F$26*VLOOKUP(K194,last!$B$1:$C$1698,2,0)</f>
        <v>964</v>
      </c>
      <c r="L198" s="76"/>
      <c r="M198" s="75">
        <f>'Интерактивный прайс-лист'!$F$26*VLOOKUP(M194,last!$B$1:$C$1698,2,0)</f>
        <v>1233</v>
      </c>
      <c r="N198" s="2"/>
      <c r="O198" s="2"/>
      <c r="P198" s="330"/>
      <c r="Q198" s="330"/>
      <c r="R198" s="330"/>
      <c r="S198" s="330"/>
    </row>
    <row r="199" spans="1:19" ht="13.5" thickBot="1" x14ac:dyDescent="0.25">
      <c r="A199" s="330"/>
      <c r="B199" s="330"/>
      <c r="C199" s="331"/>
      <c r="D199" s="331"/>
      <c r="E199" s="330"/>
      <c r="F199" s="330"/>
      <c r="G199" s="330"/>
      <c r="H199" s="330"/>
      <c r="I199" s="330"/>
      <c r="J199" s="330"/>
      <c r="K199" s="330"/>
      <c r="L199" s="330"/>
      <c r="M199" s="330"/>
      <c r="N199" s="2"/>
      <c r="O199" s="2"/>
      <c r="P199" s="330"/>
      <c r="Q199" s="330"/>
      <c r="R199" s="330"/>
      <c r="S199" s="330"/>
    </row>
    <row r="200" spans="1:19" ht="13.5" thickBot="1" x14ac:dyDescent="0.25">
      <c r="A200" s="1171" t="s">
        <v>1740</v>
      </c>
      <c r="B200" s="1172"/>
      <c r="C200" s="1182"/>
      <c r="D200" s="693"/>
      <c r="E200" s="692" t="s">
        <v>1561</v>
      </c>
      <c r="F200" s="692"/>
      <c r="G200" s="692" t="s">
        <v>1565</v>
      </c>
      <c r="H200" s="692"/>
      <c r="I200" s="692"/>
      <c r="J200" s="692"/>
      <c r="K200" s="692" t="s">
        <v>1569</v>
      </c>
      <c r="L200" s="692"/>
      <c r="M200" s="691" t="s">
        <v>1573</v>
      </c>
      <c r="N200" s="2"/>
      <c r="O200" s="2"/>
      <c r="P200" s="330"/>
      <c r="Q200" s="330"/>
      <c r="R200" s="330"/>
      <c r="S200" s="330"/>
    </row>
    <row r="201" spans="1:19" x14ac:dyDescent="0.2">
      <c r="A201" s="889" t="s">
        <v>1358</v>
      </c>
      <c r="B201" s="893"/>
      <c r="C201" s="188" t="s">
        <v>1014</v>
      </c>
      <c r="D201" s="122"/>
      <c r="E201" s="138">
        <v>2.64</v>
      </c>
      <c r="F201" s="138"/>
      <c r="G201" s="138">
        <v>4.96</v>
      </c>
      <c r="H201" s="138"/>
      <c r="I201" s="138"/>
      <c r="J201" s="138"/>
      <c r="K201" s="138">
        <v>6.32</v>
      </c>
      <c r="L201" s="138"/>
      <c r="M201" s="121">
        <v>10.08</v>
      </c>
      <c r="N201" s="2"/>
      <c r="O201" s="2"/>
      <c r="P201" s="330"/>
      <c r="Q201" s="330"/>
      <c r="R201" s="330"/>
      <c r="S201" s="330"/>
    </row>
    <row r="202" spans="1:19" x14ac:dyDescent="0.2">
      <c r="A202" s="865" t="s">
        <v>1357</v>
      </c>
      <c r="B202" s="867"/>
      <c r="C202" s="185" t="s">
        <v>1014</v>
      </c>
      <c r="D202" s="119"/>
      <c r="E202" s="135">
        <v>1.95</v>
      </c>
      <c r="F202" s="135"/>
      <c r="G202" s="135">
        <v>3.6</v>
      </c>
      <c r="H202" s="135"/>
      <c r="I202" s="135"/>
      <c r="J202" s="135"/>
      <c r="K202" s="135">
        <v>4.8</v>
      </c>
      <c r="L202" s="135"/>
      <c r="M202" s="118">
        <v>7.43</v>
      </c>
      <c r="N202" s="2"/>
      <c r="O202" s="2"/>
      <c r="P202" s="330"/>
      <c r="Q202" s="330"/>
      <c r="R202" s="330"/>
      <c r="S202" s="330"/>
    </row>
    <row r="203" spans="1:19" x14ac:dyDescent="0.2">
      <c r="A203" s="865" t="s">
        <v>1356</v>
      </c>
      <c r="B203" s="867"/>
      <c r="C203" s="185" t="s">
        <v>1014</v>
      </c>
      <c r="D203" s="119"/>
      <c r="E203" s="135">
        <v>3.47</v>
      </c>
      <c r="F203" s="135"/>
      <c r="G203" s="135">
        <v>6.4</v>
      </c>
      <c r="H203" s="135"/>
      <c r="I203" s="135"/>
      <c r="J203" s="135"/>
      <c r="K203" s="135">
        <v>7.51</v>
      </c>
      <c r="L203" s="135"/>
      <c r="M203" s="118">
        <v>11.18</v>
      </c>
      <c r="N203" s="2"/>
      <c r="O203" s="2"/>
      <c r="P203" s="330"/>
      <c r="Q203" s="330"/>
      <c r="R203" s="330"/>
      <c r="S203" s="330"/>
    </row>
    <row r="204" spans="1:19" ht="13.5" thickBot="1" x14ac:dyDescent="0.25">
      <c r="A204" s="1285" t="s">
        <v>1367</v>
      </c>
      <c r="B204" s="1286"/>
      <c r="C204" s="98" t="s">
        <v>1199</v>
      </c>
      <c r="D204" s="114"/>
      <c r="E204" s="76">
        <f>'Интерактивный прайс-лист'!$F$26*VLOOKUP(E200,last!$B$1:$C$1698,2,0)</f>
        <v>1077</v>
      </c>
      <c r="F204" s="76"/>
      <c r="G204" s="76">
        <f>'Интерактивный прайс-лист'!$F$26*VLOOKUP(G200,last!$B$1:$C$1698,2,0)</f>
        <v>1142</v>
      </c>
      <c r="H204" s="76"/>
      <c r="I204" s="76"/>
      <c r="J204" s="76"/>
      <c r="K204" s="76">
        <f>'Интерактивный прайс-лист'!$F$26*VLOOKUP(K200,last!$B$1:$C$1698,2,0)</f>
        <v>1280</v>
      </c>
      <c r="L204" s="76"/>
      <c r="M204" s="75">
        <f>'Интерактивный прайс-лист'!$F$26*VLOOKUP(M200,last!$B$1:$C$1698,2,0)</f>
        <v>1571</v>
      </c>
      <c r="N204" s="2"/>
      <c r="O204" s="2"/>
      <c r="P204" s="330"/>
      <c r="Q204" s="330"/>
      <c r="R204" s="330"/>
      <c r="S204" s="330"/>
    </row>
    <row r="205" spans="1:19" ht="13.5" thickBot="1" x14ac:dyDescent="0.25">
      <c r="A205" s="330"/>
      <c r="B205" s="330"/>
      <c r="C205" s="331"/>
      <c r="D205" s="331"/>
      <c r="E205" s="330"/>
      <c r="F205" s="330"/>
      <c r="G205" s="330"/>
      <c r="H205" s="330"/>
      <c r="I205" s="330"/>
      <c r="J205" s="330"/>
      <c r="K205" s="330"/>
      <c r="L205" s="330"/>
      <c r="M205" s="330"/>
      <c r="N205" s="2"/>
      <c r="O205" s="2"/>
      <c r="P205" s="330"/>
      <c r="Q205" s="330"/>
      <c r="R205" s="330"/>
      <c r="S205" s="330"/>
    </row>
    <row r="206" spans="1:19" ht="13.5" thickBot="1" x14ac:dyDescent="0.25">
      <c r="A206" s="1171" t="s">
        <v>1741</v>
      </c>
      <c r="B206" s="1172"/>
      <c r="C206" s="1182"/>
      <c r="D206" s="693"/>
      <c r="E206" s="692" t="s">
        <v>1558</v>
      </c>
      <c r="F206" s="692"/>
      <c r="G206" s="692" t="s">
        <v>1562</v>
      </c>
      <c r="H206" s="692"/>
      <c r="I206" s="692"/>
      <c r="J206" s="692"/>
      <c r="K206" s="692" t="s">
        <v>1566</v>
      </c>
      <c r="L206" s="692"/>
      <c r="M206" s="691" t="s">
        <v>1570</v>
      </c>
      <c r="N206" s="2"/>
      <c r="O206" s="2"/>
      <c r="P206" s="330"/>
      <c r="Q206" s="330"/>
      <c r="R206" s="330"/>
      <c r="S206" s="330"/>
    </row>
    <row r="207" spans="1:19" x14ac:dyDescent="0.2">
      <c r="A207" s="889" t="s">
        <v>1358</v>
      </c>
      <c r="B207" s="893"/>
      <c r="C207" s="188" t="s">
        <v>1014</v>
      </c>
      <c r="D207" s="122"/>
      <c r="E207" s="138">
        <v>2.64</v>
      </c>
      <c r="F207" s="138"/>
      <c r="G207" s="138">
        <v>4.96</v>
      </c>
      <c r="H207" s="138"/>
      <c r="I207" s="138"/>
      <c r="J207" s="138"/>
      <c r="K207" s="138">
        <v>6.32</v>
      </c>
      <c r="L207" s="138"/>
      <c r="M207" s="121">
        <v>10.08</v>
      </c>
      <c r="N207" s="2"/>
      <c r="O207" s="2"/>
      <c r="P207" s="330"/>
      <c r="Q207" s="330"/>
      <c r="R207" s="330"/>
      <c r="S207" s="330"/>
    </row>
    <row r="208" spans="1:19" x14ac:dyDescent="0.2">
      <c r="A208" s="865" t="s">
        <v>1357</v>
      </c>
      <c r="B208" s="867"/>
      <c r="C208" s="185" t="s">
        <v>1014</v>
      </c>
      <c r="D208" s="119"/>
      <c r="E208" s="135">
        <v>1.95</v>
      </c>
      <c r="F208" s="135"/>
      <c r="G208" s="135">
        <v>3.6</v>
      </c>
      <c r="H208" s="135"/>
      <c r="I208" s="135"/>
      <c r="J208" s="135"/>
      <c r="K208" s="135">
        <v>4.8</v>
      </c>
      <c r="L208" s="135"/>
      <c r="M208" s="118">
        <v>7.43</v>
      </c>
      <c r="N208" s="2"/>
      <c r="O208" s="2"/>
      <c r="P208" s="330"/>
      <c r="Q208" s="330"/>
      <c r="R208" s="330"/>
      <c r="S208" s="330"/>
    </row>
    <row r="209" spans="1:19" x14ac:dyDescent="0.2">
      <c r="A209" s="865" t="s">
        <v>1356</v>
      </c>
      <c r="B209" s="867"/>
      <c r="C209" s="185" t="s">
        <v>1014</v>
      </c>
      <c r="D209" s="119"/>
      <c r="E209" s="135">
        <v>2.46</v>
      </c>
      <c r="F209" s="135"/>
      <c r="G209" s="135">
        <v>4.1900000000000004</v>
      </c>
      <c r="H209" s="135"/>
      <c r="I209" s="135"/>
      <c r="J209" s="135"/>
      <c r="K209" s="135">
        <v>6.45</v>
      </c>
      <c r="L209" s="135"/>
      <c r="M209" s="118">
        <v>10.06</v>
      </c>
      <c r="N209" s="2"/>
      <c r="O209" s="2"/>
      <c r="P209" s="330"/>
      <c r="Q209" s="330"/>
      <c r="R209" s="330"/>
      <c r="S209" s="330"/>
    </row>
    <row r="210" spans="1:19" ht="13.5" thickBot="1" x14ac:dyDescent="0.25">
      <c r="A210" s="1285" t="s">
        <v>1367</v>
      </c>
      <c r="B210" s="1286"/>
      <c r="C210" s="98" t="s">
        <v>1199</v>
      </c>
      <c r="D210" s="114"/>
      <c r="E210" s="76">
        <f>'Интерактивный прайс-лист'!$F$26*VLOOKUP(E206,last!$B$1:$C$1698,2,0)</f>
        <v>844</v>
      </c>
      <c r="F210" s="76"/>
      <c r="G210" s="76">
        <f>'Интерактивный прайс-лист'!$F$26*VLOOKUP(G206,last!$B$1:$C$1698,2,0)</f>
        <v>910</v>
      </c>
      <c r="H210" s="76"/>
      <c r="I210" s="76"/>
      <c r="J210" s="76"/>
      <c r="K210" s="76">
        <f>'Интерактивный прайс-лист'!$F$26*VLOOKUP(K206,last!$B$1:$C$1698,2,0)</f>
        <v>1070</v>
      </c>
      <c r="L210" s="76"/>
      <c r="M210" s="75">
        <f>'Интерактивный прайс-лист'!$F$26*VLOOKUP(M206,last!$B$1:$C$1698,2,0)</f>
        <v>1360</v>
      </c>
      <c r="N210" s="2"/>
      <c r="O210" s="2"/>
      <c r="P210" s="330"/>
      <c r="Q210" s="330"/>
      <c r="R210" s="330"/>
      <c r="S210" s="330"/>
    </row>
    <row r="211" spans="1:19" ht="13.5" thickBot="1" x14ac:dyDescent="0.25">
      <c r="A211" s="330"/>
      <c r="B211" s="330"/>
      <c r="C211" s="331"/>
      <c r="D211" s="331"/>
      <c r="E211" s="330"/>
      <c r="F211" s="330"/>
      <c r="G211" s="330"/>
      <c r="H211" s="330"/>
      <c r="I211" s="330"/>
      <c r="J211" s="330"/>
      <c r="K211" s="330"/>
      <c r="L211" s="330"/>
      <c r="M211" s="330"/>
      <c r="N211" s="2"/>
      <c r="O211" s="2"/>
      <c r="P211" s="330"/>
      <c r="Q211" s="330"/>
      <c r="R211" s="330"/>
      <c r="S211" s="330"/>
    </row>
    <row r="212" spans="1:19" ht="13.5" thickBot="1" x14ac:dyDescent="0.25">
      <c r="A212" s="1171" t="s">
        <v>1742</v>
      </c>
      <c r="B212" s="1172"/>
      <c r="C212" s="1182"/>
      <c r="D212" s="693"/>
      <c r="E212" s="692" t="s">
        <v>1559</v>
      </c>
      <c r="F212" s="692"/>
      <c r="G212" s="692" t="s">
        <v>1563</v>
      </c>
      <c r="H212" s="692"/>
      <c r="I212" s="692"/>
      <c r="J212" s="692"/>
      <c r="K212" s="692" t="s">
        <v>1567</v>
      </c>
      <c r="L212" s="692"/>
      <c r="M212" s="691" t="s">
        <v>1571</v>
      </c>
      <c r="N212" s="2"/>
      <c r="O212" s="2"/>
      <c r="P212" s="330"/>
      <c r="Q212" s="330"/>
      <c r="R212" s="330"/>
      <c r="S212" s="330"/>
    </row>
    <row r="213" spans="1:19" x14ac:dyDescent="0.2">
      <c r="A213" s="889" t="s">
        <v>1358</v>
      </c>
      <c r="B213" s="893"/>
      <c r="C213" s="188" t="s">
        <v>1014</v>
      </c>
      <c r="D213" s="122"/>
      <c r="E213" s="138">
        <v>2.64</v>
      </c>
      <c r="F213" s="138"/>
      <c r="G213" s="138">
        <v>4.96</v>
      </c>
      <c r="H213" s="138"/>
      <c r="I213" s="138"/>
      <c r="J213" s="138"/>
      <c r="K213" s="138">
        <v>6.32</v>
      </c>
      <c r="L213" s="138"/>
      <c r="M213" s="121">
        <v>10.08</v>
      </c>
      <c r="N213" s="2"/>
      <c r="O213" s="2"/>
      <c r="P213" s="330"/>
      <c r="Q213" s="330"/>
      <c r="R213" s="330"/>
      <c r="S213" s="330"/>
    </row>
    <row r="214" spans="1:19" x14ac:dyDescent="0.2">
      <c r="A214" s="865" t="s">
        <v>1357</v>
      </c>
      <c r="B214" s="867"/>
      <c r="C214" s="185" t="s">
        <v>1014</v>
      </c>
      <c r="D214" s="119"/>
      <c r="E214" s="135">
        <v>1.95</v>
      </c>
      <c r="F214" s="135"/>
      <c r="G214" s="135">
        <v>3.6</v>
      </c>
      <c r="H214" s="135"/>
      <c r="I214" s="135"/>
      <c r="J214" s="135"/>
      <c r="K214" s="135">
        <v>4.8</v>
      </c>
      <c r="L214" s="135"/>
      <c r="M214" s="118">
        <v>7.43</v>
      </c>
      <c r="N214" s="2"/>
      <c r="O214" s="2"/>
      <c r="P214" s="330"/>
      <c r="Q214" s="330"/>
      <c r="R214" s="330"/>
      <c r="S214" s="330"/>
    </row>
    <row r="215" spans="1:19" x14ac:dyDescent="0.2">
      <c r="A215" s="865" t="s">
        <v>1356</v>
      </c>
      <c r="B215" s="867"/>
      <c r="C215" s="185" t="s">
        <v>1014</v>
      </c>
      <c r="D215" s="119"/>
      <c r="E215" s="135">
        <v>2.46</v>
      </c>
      <c r="F215" s="135"/>
      <c r="G215" s="135">
        <v>4.1900000000000004</v>
      </c>
      <c r="H215" s="135"/>
      <c r="I215" s="135"/>
      <c r="J215" s="135"/>
      <c r="K215" s="135">
        <v>6.45</v>
      </c>
      <c r="L215" s="135"/>
      <c r="M215" s="118">
        <v>10.06</v>
      </c>
      <c r="N215" s="2"/>
      <c r="O215" s="2"/>
      <c r="P215" s="330"/>
      <c r="Q215" s="330"/>
      <c r="R215" s="330"/>
      <c r="S215" s="330"/>
    </row>
    <row r="216" spans="1:19" ht="13.5" thickBot="1" x14ac:dyDescent="0.25">
      <c r="A216" s="1285" t="s">
        <v>1367</v>
      </c>
      <c r="B216" s="1286"/>
      <c r="C216" s="98" t="s">
        <v>1199</v>
      </c>
      <c r="D216" s="114"/>
      <c r="E216" s="76">
        <f>'Интерактивный прайс-лист'!$F$26*VLOOKUP(E212,last!$B$1:$C$1698,2,0)</f>
        <v>1397</v>
      </c>
      <c r="F216" s="76"/>
      <c r="G216" s="76">
        <f>'Интерактивный прайс-лист'!$F$26*VLOOKUP(G212,last!$B$1:$C$1698,2,0)</f>
        <v>1459</v>
      </c>
      <c r="H216" s="76"/>
      <c r="I216" s="76"/>
      <c r="J216" s="76"/>
      <c r="K216" s="76">
        <f>'Интерактивный прайс-лист'!$F$26*VLOOKUP(K212,last!$B$1:$C$1698,2,0)</f>
        <v>1622</v>
      </c>
      <c r="L216" s="76"/>
      <c r="M216" s="75">
        <f>'Интерактивный прайс-лист'!$F$26*VLOOKUP(M212,last!$B$1:$C$1698,2,0)</f>
        <v>1939</v>
      </c>
      <c r="N216" s="2"/>
      <c r="O216" s="2"/>
      <c r="P216" s="330"/>
      <c r="Q216" s="330"/>
      <c r="R216" s="330"/>
      <c r="S216" s="330"/>
    </row>
    <row r="217" spans="1:19" x14ac:dyDescent="0.2">
      <c r="A217" s="330"/>
      <c r="B217" s="330"/>
      <c r="C217" s="331"/>
      <c r="D217" s="331"/>
      <c r="E217" s="330"/>
      <c r="F217" s="330"/>
      <c r="G217" s="330"/>
      <c r="H217" s="330"/>
      <c r="I217" s="330"/>
      <c r="J217" s="330"/>
      <c r="K217" s="330"/>
      <c r="L217" s="330"/>
      <c r="M217" s="330"/>
      <c r="N217" s="330"/>
      <c r="O217" s="330"/>
      <c r="P217" s="330"/>
      <c r="Q217" s="330"/>
      <c r="R217" s="330"/>
      <c r="S217" s="330"/>
    </row>
    <row r="218" spans="1:19" x14ac:dyDescent="0.2">
      <c r="A218" s="330"/>
      <c r="B218" s="330"/>
      <c r="C218" s="331"/>
      <c r="D218" s="331"/>
      <c r="E218" s="330"/>
      <c r="F218" s="330"/>
      <c r="G218" s="330"/>
      <c r="H218" s="330"/>
      <c r="I218" s="330"/>
      <c r="J218" s="330"/>
      <c r="K218" s="330"/>
      <c r="L218" s="330"/>
      <c r="M218" s="330"/>
      <c r="N218" s="330"/>
      <c r="O218" s="330"/>
      <c r="P218" s="330"/>
      <c r="Q218" s="330"/>
      <c r="R218" s="330"/>
      <c r="S218" s="330"/>
    </row>
    <row r="219" spans="1:19" ht="24" customHeight="1" thickBot="1" x14ac:dyDescent="0.25">
      <c r="A219" s="1287" t="s">
        <v>1368</v>
      </c>
      <c r="B219" s="1287"/>
      <c r="C219" s="1287"/>
      <c r="D219" s="331"/>
      <c r="E219" s="330"/>
      <c r="F219" s="330"/>
      <c r="G219" s="330"/>
      <c r="H219" s="330"/>
      <c r="I219" s="330"/>
      <c r="J219" s="330"/>
      <c r="K219" s="330"/>
      <c r="L219" s="330"/>
      <c r="M219" s="330"/>
      <c r="N219" s="330"/>
      <c r="O219" s="330"/>
      <c r="P219" s="330"/>
      <c r="Q219" s="330"/>
      <c r="R219" s="330"/>
      <c r="S219" s="330"/>
    </row>
    <row r="220" spans="1:19" ht="13.5" thickBot="1" x14ac:dyDescent="0.25">
      <c r="A220" s="1296" t="s">
        <v>1865</v>
      </c>
      <c r="B220" s="1297"/>
      <c r="C220" s="1298"/>
      <c r="D220" s="692"/>
      <c r="E220" s="692" t="s">
        <v>492</v>
      </c>
      <c r="F220" s="692"/>
      <c r="G220" s="692" t="s">
        <v>491</v>
      </c>
      <c r="H220" s="692"/>
      <c r="I220" s="692" t="s">
        <v>490</v>
      </c>
      <c r="J220" s="692" t="s">
        <v>489</v>
      </c>
      <c r="K220" s="691" t="s">
        <v>488</v>
      </c>
      <c r="L220" s="330"/>
      <c r="M220" s="330"/>
      <c r="N220" s="330"/>
      <c r="O220" s="330"/>
      <c r="P220" s="330"/>
      <c r="Q220" s="330"/>
      <c r="R220" s="330"/>
      <c r="S220" s="330"/>
    </row>
    <row r="221" spans="1:19" x14ac:dyDescent="0.2">
      <c r="A221" s="889" t="s">
        <v>1358</v>
      </c>
      <c r="B221" s="893"/>
      <c r="C221" s="188" t="s">
        <v>1014</v>
      </c>
      <c r="D221" s="138"/>
      <c r="E221" s="138">
        <v>2.4300000000000002</v>
      </c>
      <c r="F221" s="138"/>
      <c r="G221" s="138">
        <v>2.7</v>
      </c>
      <c r="H221" s="138"/>
      <c r="I221" s="138">
        <v>3.31</v>
      </c>
      <c r="J221" s="138">
        <v>4.54</v>
      </c>
      <c r="K221" s="121">
        <v>5.28</v>
      </c>
      <c r="L221" s="330"/>
      <c r="M221" s="330"/>
      <c r="N221" s="330"/>
      <c r="O221" s="330"/>
      <c r="P221" s="330"/>
      <c r="Q221" s="330"/>
      <c r="R221" s="330"/>
      <c r="S221" s="330"/>
    </row>
    <row r="222" spans="1:19" x14ac:dyDescent="0.2">
      <c r="A222" s="865" t="s">
        <v>1357</v>
      </c>
      <c r="B222" s="867"/>
      <c r="C222" s="185" t="s">
        <v>1014</v>
      </c>
      <c r="D222" s="135"/>
      <c r="E222" s="135">
        <v>1.85</v>
      </c>
      <c r="F222" s="135"/>
      <c r="G222" s="135">
        <v>2.02</v>
      </c>
      <c r="H222" s="135"/>
      <c r="I222" s="135">
        <v>2.64</v>
      </c>
      <c r="J222" s="135">
        <v>3.43</v>
      </c>
      <c r="K222" s="118">
        <v>4.0999999999999996</v>
      </c>
      <c r="L222" s="330"/>
      <c r="M222" s="330"/>
      <c r="N222" s="330"/>
      <c r="O222" s="330"/>
      <c r="P222" s="330"/>
      <c r="Q222" s="330"/>
      <c r="R222" s="330"/>
      <c r="S222" s="330"/>
    </row>
    <row r="223" spans="1:19" x14ac:dyDescent="0.2">
      <c r="A223" s="865" t="s">
        <v>1356</v>
      </c>
      <c r="B223" s="867"/>
      <c r="C223" s="185" t="s">
        <v>1014</v>
      </c>
      <c r="D223" s="135"/>
      <c r="E223" s="135">
        <v>3.22</v>
      </c>
      <c r="F223" s="135"/>
      <c r="G223" s="135">
        <v>3.52</v>
      </c>
      <c r="H223" s="135"/>
      <c r="I223" s="135">
        <v>4.4000000000000004</v>
      </c>
      <c r="J223" s="135">
        <v>6.01</v>
      </c>
      <c r="K223" s="118">
        <v>5.26</v>
      </c>
      <c r="L223" s="330"/>
      <c r="M223" s="330"/>
      <c r="N223" s="330"/>
      <c r="O223" s="330"/>
      <c r="P223" s="330"/>
      <c r="Q223" s="330"/>
      <c r="R223" s="330"/>
      <c r="S223" s="330"/>
    </row>
    <row r="224" spans="1:19" ht="13.5" thickBot="1" x14ac:dyDescent="0.25">
      <c r="A224" s="1285" t="s">
        <v>1367</v>
      </c>
      <c r="B224" s="1286"/>
      <c r="C224" s="690" t="s">
        <v>1199</v>
      </c>
      <c r="D224" s="76"/>
      <c r="E224" s="76">
        <f>'Интерактивный прайс-лист'!$F$26*VLOOKUP(E220,last!$B$1:$C$1698,2,0)</f>
        <v>488</v>
      </c>
      <c r="F224" s="76"/>
      <c r="G224" s="76">
        <f>'Интерактивный прайс-лист'!$F$26*VLOOKUP(G220,last!$B$1:$C$1698,2,0)</f>
        <v>506</v>
      </c>
      <c r="H224" s="76"/>
      <c r="I224" s="76">
        <f>'Интерактивный прайс-лист'!$F$26*VLOOKUP(I220,last!$B$1:$C$1698,2,0)</f>
        <v>582</v>
      </c>
      <c r="J224" s="76">
        <f>'Интерактивный прайс-лист'!$F$26*VLOOKUP(J220,last!$B$1:$C$1698,2,0)</f>
        <v>702</v>
      </c>
      <c r="K224" s="75">
        <f>'Интерактивный прайс-лист'!$F$26*VLOOKUP(K220,last!$B$1:$C$1698,2,0)</f>
        <v>753</v>
      </c>
      <c r="L224" s="330"/>
      <c r="M224" s="330"/>
      <c r="N224" s="330"/>
      <c r="O224" s="330"/>
      <c r="P224" s="330"/>
      <c r="Q224" s="330"/>
      <c r="R224" s="330"/>
      <c r="S224" s="330"/>
    </row>
    <row r="225" spans="1:19" x14ac:dyDescent="0.2">
      <c r="A225" s="330"/>
      <c r="B225" s="330"/>
      <c r="C225" s="331"/>
      <c r="D225" s="331"/>
      <c r="E225" s="330"/>
      <c r="F225" s="330"/>
      <c r="G225" s="330"/>
      <c r="H225" s="330"/>
      <c r="I225" s="330"/>
      <c r="J225" s="330"/>
      <c r="K225" s="330"/>
      <c r="L225" s="330"/>
      <c r="M225" s="330"/>
      <c r="N225" s="330"/>
      <c r="O225" s="330"/>
      <c r="P225" s="330"/>
      <c r="Q225" s="330"/>
      <c r="R225" s="330"/>
      <c r="S225" s="330"/>
    </row>
    <row r="226" spans="1:19" x14ac:dyDescent="0.2">
      <c r="A226" s="330"/>
      <c r="B226" s="330"/>
      <c r="C226" s="331"/>
      <c r="D226" s="331"/>
      <c r="E226" s="330"/>
      <c r="F226" s="330"/>
      <c r="G226" s="330"/>
      <c r="H226" s="330"/>
      <c r="I226" s="330"/>
      <c r="J226" s="330"/>
      <c r="K226" s="330"/>
      <c r="L226" s="330"/>
      <c r="M226" s="330"/>
      <c r="N226" s="330"/>
      <c r="O226" s="330"/>
      <c r="P226" s="330"/>
      <c r="Q226" s="330"/>
      <c r="R226" s="330"/>
      <c r="S226" s="330"/>
    </row>
    <row r="227" spans="1:19" ht="24" customHeight="1" thickBot="1" x14ac:dyDescent="0.25">
      <c r="A227" s="1287" t="s">
        <v>1366</v>
      </c>
      <c r="B227" s="1287"/>
      <c r="C227" s="1287"/>
      <c r="D227" s="331"/>
      <c r="E227" s="330"/>
      <c r="F227" s="330"/>
      <c r="G227" s="330"/>
      <c r="H227" s="330"/>
      <c r="I227" s="330"/>
      <c r="J227" s="330"/>
      <c r="K227" s="330"/>
      <c r="L227" s="330"/>
      <c r="M227" s="330"/>
      <c r="N227" s="330"/>
      <c r="O227" s="330"/>
      <c r="P227" s="330"/>
      <c r="Q227" s="330"/>
      <c r="R227" s="330"/>
      <c r="S227" s="330"/>
    </row>
    <row r="228" spans="1:19" x14ac:dyDescent="0.2">
      <c r="A228" s="1288" t="s">
        <v>1365</v>
      </c>
      <c r="B228" s="1289"/>
      <c r="C228" s="1290"/>
      <c r="D228" s="190"/>
      <c r="E228" s="190" t="s">
        <v>576</v>
      </c>
      <c r="F228" s="190"/>
      <c r="G228" s="190" t="s">
        <v>573</v>
      </c>
      <c r="H228" s="190"/>
      <c r="I228" s="190" t="s">
        <v>570</v>
      </c>
      <c r="J228" s="233" t="s">
        <v>567</v>
      </c>
      <c r="K228" s="330"/>
      <c r="L228" s="330"/>
      <c r="M228" s="330"/>
      <c r="N228" s="330"/>
      <c r="O228" s="330"/>
      <c r="P228" s="330"/>
      <c r="Q228" s="330"/>
      <c r="R228" s="330"/>
      <c r="S228" s="330"/>
    </row>
    <row r="229" spans="1:19" ht="13.5" thickBot="1" x14ac:dyDescent="0.25">
      <c r="A229" s="1225" t="s">
        <v>1070</v>
      </c>
      <c r="B229" s="1226"/>
      <c r="C229" s="1227"/>
      <c r="D229" s="102"/>
      <c r="E229" s="102" t="s">
        <v>1693</v>
      </c>
      <c r="F229" s="102"/>
      <c r="G229" s="102" t="s">
        <v>1693</v>
      </c>
      <c r="H229" s="102"/>
      <c r="I229" s="102" t="s">
        <v>1693</v>
      </c>
      <c r="J229" s="246" t="s">
        <v>1693</v>
      </c>
      <c r="K229" s="330"/>
      <c r="L229" s="330"/>
      <c r="M229" s="330"/>
      <c r="N229" s="330"/>
      <c r="O229" s="330"/>
      <c r="P229" s="330"/>
      <c r="Q229" s="330"/>
      <c r="R229" s="330"/>
      <c r="S229" s="330"/>
    </row>
    <row r="230" spans="1:19" x14ac:dyDescent="0.2">
      <c r="A230" s="889" t="s">
        <v>1358</v>
      </c>
      <c r="B230" s="893"/>
      <c r="C230" s="188" t="s">
        <v>1014</v>
      </c>
      <c r="D230" s="214"/>
      <c r="E230" s="214">
        <v>2.34</v>
      </c>
      <c r="F230" s="214"/>
      <c r="G230" s="214">
        <v>4.0999999999999996</v>
      </c>
      <c r="H230" s="214"/>
      <c r="I230" s="214">
        <v>4.25</v>
      </c>
      <c r="J230" s="689">
        <v>4.25</v>
      </c>
      <c r="K230" s="330"/>
      <c r="L230" s="330"/>
      <c r="M230" s="330"/>
      <c r="N230" s="330"/>
      <c r="O230" s="330"/>
      <c r="P230" s="330"/>
      <c r="Q230" s="330"/>
      <c r="R230" s="330"/>
      <c r="S230" s="330"/>
    </row>
    <row r="231" spans="1:19" x14ac:dyDescent="0.2">
      <c r="A231" s="865" t="s">
        <v>1357</v>
      </c>
      <c r="B231" s="867"/>
      <c r="C231" s="185" t="s">
        <v>1014</v>
      </c>
      <c r="D231" s="135"/>
      <c r="E231" s="135">
        <v>1.97</v>
      </c>
      <c r="F231" s="135"/>
      <c r="G231" s="197">
        <v>3.06</v>
      </c>
      <c r="H231" s="197"/>
      <c r="I231" s="197">
        <v>3.24</v>
      </c>
      <c r="J231" s="688">
        <v>3.24</v>
      </c>
      <c r="K231" s="330"/>
      <c r="L231" s="330"/>
      <c r="M231" s="330"/>
      <c r="N231" s="330"/>
      <c r="O231" s="330"/>
      <c r="P231" s="330"/>
      <c r="Q231" s="330"/>
      <c r="R231" s="330"/>
      <c r="S231" s="330"/>
    </row>
    <row r="232" spans="1:19" x14ac:dyDescent="0.2">
      <c r="A232" s="865" t="s">
        <v>1356</v>
      </c>
      <c r="B232" s="867"/>
      <c r="C232" s="185" t="s">
        <v>1014</v>
      </c>
      <c r="D232" s="197"/>
      <c r="E232" s="197">
        <v>3.22</v>
      </c>
      <c r="F232" s="197"/>
      <c r="G232" s="197">
        <v>5.12</v>
      </c>
      <c r="H232" s="197"/>
      <c r="I232" s="197">
        <v>5.42</v>
      </c>
      <c r="J232" s="688">
        <v>5.42</v>
      </c>
      <c r="K232" s="330"/>
      <c r="L232" s="330"/>
      <c r="M232" s="330"/>
      <c r="N232" s="330"/>
      <c r="O232" s="330"/>
      <c r="P232" s="330"/>
      <c r="Q232" s="330"/>
      <c r="R232" s="330"/>
      <c r="S232" s="330"/>
    </row>
    <row r="233" spans="1:19" x14ac:dyDescent="0.2">
      <c r="A233" s="1283" t="s">
        <v>1362</v>
      </c>
      <c r="B233" s="1284"/>
      <c r="C233" s="185" t="s">
        <v>1199</v>
      </c>
      <c r="D233" s="79"/>
      <c r="E233" s="79">
        <f>'Интерактивный прайс-лист'!$F$26*VLOOKUP(E228,last!$B$1:$C$1698,2,0)</f>
        <v>1164</v>
      </c>
      <c r="F233" s="79"/>
      <c r="G233" s="79">
        <f>'Интерактивный прайс-лист'!$F$26*VLOOKUP(G228,last!$B$1:$C$1698,2,0)</f>
        <v>1240</v>
      </c>
      <c r="H233" s="79"/>
      <c r="I233" s="79">
        <f>'Интерактивный прайс-лист'!$F$26*VLOOKUP(I228,last!$B$1:$C$1698,2,0)</f>
        <v>1310</v>
      </c>
      <c r="J233" s="195">
        <f>'Интерактивный прайс-лист'!$F$26*VLOOKUP(J228,last!$B$1:$C$1698,2,0)</f>
        <v>1379</v>
      </c>
      <c r="K233" s="330"/>
      <c r="L233" s="330"/>
      <c r="M233" s="330"/>
      <c r="N233" s="330"/>
      <c r="O233" s="330"/>
      <c r="P233" s="330"/>
      <c r="Q233" s="330"/>
      <c r="R233" s="330"/>
      <c r="S233" s="330"/>
    </row>
    <row r="234" spans="1:19" x14ac:dyDescent="0.2">
      <c r="A234" s="1283" t="s">
        <v>1070</v>
      </c>
      <c r="B234" s="1284"/>
      <c r="C234" s="185" t="s">
        <v>1199</v>
      </c>
      <c r="D234" s="79"/>
      <c r="E234" s="79">
        <f>'Интерактивный прайс-лист'!$F$26*VLOOKUP(E229,last!$B$1:$C$1698,2,0)</f>
        <v>523</v>
      </c>
      <c r="F234" s="79"/>
      <c r="G234" s="79">
        <f>'Интерактивный прайс-лист'!$F$26*VLOOKUP(G229,last!$B$1:$C$1698,2,0)</f>
        <v>523</v>
      </c>
      <c r="H234" s="79"/>
      <c r="I234" s="79">
        <f>'Интерактивный прайс-лист'!$F$26*VLOOKUP(I229,last!$B$1:$C$1698,2,0)</f>
        <v>523</v>
      </c>
      <c r="J234" s="195">
        <f>'Интерактивный прайс-лист'!$F$26*VLOOKUP(J229,last!$B$1:$C$1698,2,0)</f>
        <v>523</v>
      </c>
      <c r="K234" s="330"/>
      <c r="L234" s="330"/>
      <c r="M234" s="330"/>
      <c r="N234" s="330"/>
      <c r="O234" s="330"/>
      <c r="P234" s="330"/>
      <c r="Q234" s="330"/>
      <c r="R234" s="330"/>
      <c r="S234" s="330"/>
    </row>
    <row r="235" spans="1:19" ht="13.5" thickBot="1" x14ac:dyDescent="0.25">
      <c r="A235" s="1285" t="s">
        <v>1028</v>
      </c>
      <c r="B235" s="1286"/>
      <c r="C235" s="98" t="s">
        <v>1199</v>
      </c>
      <c r="D235" s="76"/>
      <c r="E235" s="76">
        <f>SUM(E233:E234)</f>
        <v>1687</v>
      </c>
      <c r="F235" s="76"/>
      <c r="G235" s="76">
        <f>SUM(G233:G234)</f>
        <v>1763</v>
      </c>
      <c r="H235" s="76"/>
      <c r="I235" s="76">
        <f>SUM(I233:I234)</f>
        <v>1833</v>
      </c>
      <c r="J235" s="243">
        <f>SUM(J233:J234)</f>
        <v>1902</v>
      </c>
      <c r="K235" s="330"/>
      <c r="L235" s="330"/>
      <c r="M235" s="330"/>
      <c r="N235" s="330"/>
      <c r="O235" s="330"/>
      <c r="P235" s="330"/>
      <c r="Q235" s="330"/>
      <c r="R235" s="330"/>
      <c r="S235" s="330"/>
    </row>
    <row r="236" spans="1:19" x14ac:dyDescent="0.2">
      <c r="A236" s="330"/>
      <c r="B236" s="330"/>
      <c r="C236" s="331"/>
      <c r="D236" s="331"/>
      <c r="E236" s="331"/>
      <c r="F236" s="331"/>
      <c r="G236" s="330"/>
      <c r="H236" s="330"/>
      <c r="I236" s="330"/>
      <c r="J236" s="330"/>
      <c r="K236" s="330"/>
      <c r="L236" s="330"/>
      <c r="M236" s="330"/>
      <c r="N236" s="330"/>
      <c r="O236" s="330"/>
      <c r="P236" s="330"/>
      <c r="Q236" s="330"/>
      <c r="R236" s="330"/>
      <c r="S236" s="330"/>
    </row>
    <row r="237" spans="1:19" ht="13.5" thickBot="1" x14ac:dyDescent="0.25">
      <c r="A237" s="330"/>
      <c r="B237" s="330"/>
      <c r="C237" s="331"/>
      <c r="D237" s="331"/>
      <c r="E237" s="331"/>
      <c r="F237" s="331"/>
      <c r="G237" s="330"/>
      <c r="H237" s="330"/>
      <c r="I237" s="330"/>
      <c r="J237" s="330"/>
      <c r="K237" s="330"/>
      <c r="L237" s="330"/>
      <c r="M237" s="330"/>
      <c r="N237" s="330"/>
      <c r="O237" s="330"/>
      <c r="P237" s="330"/>
      <c r="Q237" s="330"/>
      <c r="R237" s="330"/>
      <c r="S237" s="330"/>
    </row>
    <row r="238" spans="1:19" x14ac:dyDescent="0.2">
      <c r="A238" s="1288" t="s">
        <v>1364</v>
      </c>
      <c r="B238" s="1289"/>
      <c r="C238" s="1290"/>
      <c r="D238" s="190"/>
      <c r="E238" s="190" t="s">
        <v>577</v>
      </c>
      <c r="F238" s="190"/>
      <c r="G238" s="190" t="s">
        <v>574</v>
      </c>
      <c r="H238" s="190"/>
      <c r="I238" s="190" t="s">
        <v>571</v>
      </c>
      <c r="J238" s="233" t="s">
        <v>568</v>
      </c>
      <c r="K238" s="330"/>
      <c r="L238" s="330"/>
      <c r="M238" s="330"/>
      <c r="N238" s="330"/>
      <c r="O238" s="330"/>
      <c r="P238" s="330"/>
      <c r="Q238" s="330"/>
      <c r="R238" s="330"/>
      <c r="S238" s="330"/>
    </row>
    <row r="239" spans="1:19" ht="13.5" thickBot="1" x14ac:dyDescent="0.25">
      <c r="A239" s="1225" t="s">
        <v>1070</v>
      </c>
      <c r="B239" s="1226"/>
      <c r="C239" s="1227"/>
      <c r="D239" s="102"/>
      <c r="E239" s="102" t="s">
        <v>1693</v>
      </c>
      <c r="F239" s="102"/>
      <c r="G239" s="102" t="s">
        <v>1693</v>
      </c>
      <c r="H239" s="102"/>
      <c r="I239" s="102" t="s">
        <v>1693</v>
      </c>
      <c r="J239" s="246" t="s">
        <v>1693</v>
      </c>
      <c r="K239" s="330"/>
      <c r="L239" s="330"/>
      <c r="M239" s="330"/>
      <c r="N239" s="330"/>
      <c r="O239" s="330"/>
      <c r="P239" s="330"/>
      <c r="Q239" s="330"/>
      <c r="R239" s="330"/>
      <c r="S239" s="330"/>
    </row>
    <row r="240" spans="1:19" x14ac:dyDescent="0.2">
      <c r="A240" s="889" t="s">
        <v>1358</v>
      </c>
      <c r="B240" s="893"/>
      <c r="C240" s="188" t="s">
        <v>1014</v>
      </c>
      <c r="D240" s="214"/>
      <c r="E240" s="214">
        <v>2.34</v>
      </c>
      <c r="F240" s="214"/>
      <c r="G240" s="214">
        <v>4.0999999999999996</v>
      </c>
      <c r="H240" s="214"/>
      <c r="I240" s="214">
        <v>4.25</v>
      </c>
      <c r="J240" s="689">
        <v>4.25</v>
      </c>
      <c r="K240" s="330"/>
      <c r="L240" s="330"/>
      <c r="M240" s="330"/>
      <c r="N240" s="330"/>
      <c r="O240" s="330"/>
      <c r="P240" s="330"/>
      <c r="Q240" s="330"/>
      <c r="R240" s="330"/>
      <c r="S240" s="330"/>
    </row>
    <row r="241" spans="1:19" x14ac:dyDescent="0.2">
      <c r="A241" s="865" t="s">
        <v>1357</v>
      </c>
      <c r="B241" s="867"/>
      <c r="C241" s="185" t="s">
        <v>1014</v>
      </c>
      <c r="D241" s="135"/>
      <c r="E241" s="135">
        <v>1.97</v>
      </c>
      <c r="F241" s="135"/>
      <c r="G241" s="197">
        <v>3.06</v>
      </c>
      <c r="H241" s="197"/>
      <c r="I241" s="197">
        <v>3.24</v>
      </c>
      <c r="J241" s="688">
        <v>3.24</v>
      </c>
      <c r="K241" s="330"/>
      <c r="L241" s="330"/>
      <c r="M241" s="330"/>
      <c r="N241" s="330"/>
      <c r="O241" s="330"/>
      <c r="P241" s="330"/>
      <c r="Q241" s="330"/>
      <c r="R241" s="330"/>
      <c r="S241" s="330"/>
    </row>
    <row r="242" spans="1:19" x14ac:dyDescent="0.2">
      <c r="A242" s="865" t="s">
        <v>1356</v>
      </c>
      <c r="B242" s="867"/>
      <c r="C242" s="185" t="s">
        <v>1014</v>
      </c>
      <c r="D242" s="197"/>
      <c r="E242" s="197">
        <v>3.22</v>
      </c>
      <c r="F242" s="197"/>
      <c r="G242" s="197">
        <v>5.12</v>
      </c>
      <c r="H242" s="197"/>
      <c r="I242" s="197">
        <v>5.42</v>
      </c>
      <c r="J242" s="688">
        <v>5.42</v>
      </c>
      <c r="K242" s="330"/>
      <c r="L242" s="330"/>
      <c r="M242" s="330"/>
      <c r="N242" s="330"/>
      <c r="O242" s="330"/>
      <c r="P242" s="330"/>
      <c r="Q242" s="330"/>
      <c r="R242" s="330"/>
      <c r="S242" s="330"/>
    </row>
    <row r="243" spans="1:19" x14ac:dyDescent="0.2">
      <c r="A243" s="1283" t="s">
        <v>1362</v>
      </c>
      <c r="B243" s="1284"/>
      <c r="C243" s="185" t="s">
        <v>1199</v>
      </c>
      <c r="D243" s="79"/>
      <c r="E243" s="79">
        <f>'Интерактивный прайс-лист'!$F$26*VLOOKUP(E238,last!$B$1:$C$1698,2,0)</f>
        <v>1266</v>
      </c>
      <c r="F243" s="79"/>
      <c r="G243" s="79">
        <f>'Интерактивный прайс-лист'!$F$26*VLOOKUP(G238,last!$B$1:$C$1698,2,0)</f>
        <v>1353</v>
      </c>
      <c r="H243" s="79"/>
      <c r="I243" s="79">
        <f>'Интерактивный прайс-лист'!$F$26*VLOOKUP(I238,last!$B$1:$C$1698,2,0)</f>
        <v>1415</v>
      </c>
      <c r="J243" s="195">
        <f>'Интерактивный прайс-лист'!$F$26*VLOOKUP(J238,last!$B$1:$C$1698,2,0)</f>
        <v>1473</v>
      </c>
      <c r="K243" s="330"/>
      <c r="L243" s="330"/>
      <c r="M243" s="330"/>
      <c r="N243" s="330"/>
      <c r="O243" s="330"/>
      <c r="P243" s="330"/>
      <c r="Q243" s="330"/>
      <c r="R243" s="330"/>
      <c r="S243" s="330"/>
    </row>
    <row r="244" spans="1:19" x14ac:dyDescent="0.2">
      <c r="A244" s="1283" t="s">
        <v>1070</v>
      </c>
      <c r="B244" s="1284"/>
      <c r="C244" s="185" t="s">
        <v>1199</v>
      </c>
      <c r="D244" s="79"/>
      <c r="E244" s="79">
        <f>'Интерактивный прайс-лист'!$F$26*VLOOKUP(E239,last!$B$1:$C$1698,2,0)</f>
        <v>523</v>
      </c>
      <c r="F244" s="79"/>
      <c r="G244" s="79">
        <f>'Интерактивный прайс-лист'!$F$26*VLOOKUP(G239,last!$B$1:$C$1698,2,0)</f>
        <v>523</v>
      </c>
      <c r="H244" s="79"/>
      <c r="I244" s="79">
        <f>'Интерактивный прайс-лист'!$F$26*VLOOKUP(I239,last!$B$1:$C$1698,2,0)</f>
        <v>523</v>
      </c>
      <c r="J244" s="195">
        <f>'Интерактивный прайс-лист'!$F$26*VLOOKUP(J239,last!$B$1:$C$1698,2,0)</f>
        <v>523</v>
      </c>
      <c r="K244" s="330"/>
      <c r="L244" s="330"/>
      <c r="M244" s="330"/>
      <c r="N244" s="330"/>
      <c r="O244" s="330"/>
      <c r="P244" s="330"/>
      <c r="Q244" s="330"/>
      <c r="R244" s="330"/>
      <c r="S244" s="330"/>
    </row>
    <row r="245" spans="1:19" ht="13.5" thickBot="1" x14ac:dyDescent="0.25">
      <c r="A245" s="1294" t="s">
        <v>1028</v>
      </c>
      <c r="B245" s="1295"/>
      <c r="C245" s="686" t="s">
        <v>1199</v>
      </c>
      <c r="D245" s="260"/>
      <c r="E245" s="260">
        <f>SUM(E243:E244)</f>
        <v>1789</v>
      </c>
      <c r="F245" s="260"/>
      <c r="G245" s="260">
        <f>SUM(G243:G244)</f>
        <v>1876</v>
      </c>
      <c r="H245" s="260"/>
      <c r="I245" s="76">
        <f>SUM(I243:I244)</f>
        <v>1938</v>
      </c>
      <c r="J245" s="243">
        <f>SUM(J243:J244)</f>
        <v>1996</v>
      </c>
      <c r="K245" s="330"/>
      <c r="L245" s="330"/>
      <c r="M245" s="330"/>
      <c r="N245" s="330"/>
      <c r="O245" s="330"/>
      <c r="P245" s="330"/>
      <c r="Q245" s="330"/>
      <c r="R245" s="330"/>
      <c r="S245" s="330"/>
    </row>
    <row r="246" spans="1:19" x14ac:dyDescent="0.2">
      <c r="A246" s="330"/>
      <c r="B246" s="330"/>
      <c r="C246" s="331"/>
      <c r="D246" s="331"/>
      <c r="E246" s="330"/>
      <c r="F246" s="330"/>
      <c r="G246" s="330"/>
      <c r="H246" s="330"/>
      <c r="I246" s="330"/>
      <c r="J246" s="330"/>
      <c r="K246" s="330"/>
      <c r="L246" s="330"/>
      <c r="M246" s="330"/>
      <c r="N246" s="330"/>
      <c r="O246" s="330"/>
      <c r="P246" s="330"/>
      <c r="Q246" s="330"/>
      <c r="R246" s="330"/>
      <c r="S246" s="330"/>
    </row>
    <row r="247" spans="1:19" ht="13.5" thickBot="1" x14ac:dyDescent="0.25">
      <c r="A247" s="330"/>
      <c r="B247" s="330"/>
      <c r="C247" s="331"/>
      <c r="D247" s="331"/>
      <c r="E247" s="331"/>
      <c r="F247" s="331"/>
      <c r="G247" s="330"/>
      <c r="H247" s="330"/>
      <c r="I247" s="330"/>
      <c r="J247" s="2"/>
      <c r="K247" s="330"/>
      <c r="L247" s="330"/>
      <c r="M247" s="330"/>
      <c r="N247" s="330"/>
      <c r="O247" s="330"/>
      <c r="P247" s="330"/>
      <c r="Q247" s="330"/>
      <c r="R247" s="330"/>
      <c r="S247" s="330"/>
    </row>
    <row r="248" spans="1:19" x14ac:dyDescent="0.2">
      <c r="A248" s="1288" t="s">
        <v>1363</v>
      </c>
      <c r="B248" s="1289"/>
      <c r="C248" s="1290"/>
      <c r="D248" s="190"/>
      <c r="E248" s="190" t="s">
        <v>575</v>
      </c>
      <c r="F248" s="190"/>
      <c r="G248" s="190" t="s">
        <v>572</v>
      </c>
      <c r="H248" s="687"/>
      <c r="I248" s="439" t="s">
        <v>569</v>
      </c>
      <c r="J248" s="2"/>
      <c r="K248" s="330"/>
      <c r="L248" s="330"/>
      <c r="M248" s="330"/>
      <c r="N248" s="330"/>
      <c r="O248" s="330"/>
      <c r="P248" s="330"/>
      <c r="Q248" s="330"/>
      <c r="R248" s="330"/>
      <c r="S248" s="330"/>
    </row>
    <row r="249" spans="1:19" ht="13.5" thickBot="1" x14ac:dyDescent="0.25">
      <c r="A249" s="1225" t="s">
        <v>1070</v>
      </c>
      <c r="B249" s="1226"/>
      <c r="C249" s="1227"/>
      <c r="D249" s="102"/>
      <c r="E249" s="102" t="s">
        <v>1743</v>
      </c>
      <c r="F249" s="102"/>
      <c r="G249" s="102" t="s">
        <v>1743</v>
      </c>
      <c r="H249" s="141"/>
      <c r="I249" s="101" t="s">
        <v>1743</v>
      </c>
      <c r="J249" s="2"/>
      <c r="K249" s="330"/>
      <c r="L249" s="330"/>
      <c r="M249" s="330"/>
      <c r="N249" s="330"/>
      <c r="O249" s="330"/>
      <c r="P249" s="330"/>
      <c r="Q249" s="330"/>
      <c r="R249" s="330"/>
      <c r="S249" s="330"/>
    </row>
    <row r="250" spans="1:19" x14ac:dyDescent="0.2">
      <c r="A250" s="889" t="s">
        <v>1358</v>
      </c>
      <c r="B250" s="893"/>
      <c r="C250" s="188" t="s">
        <v>1014</v>
      </c>
      <c r="D250" s="214"/>
      <c r="E250" s="214">
        <v>2.34</v>
      </c>
      <c r="F250" s="214"/>
      <c r="G250" s="214">
        <v>4.0999999999999996</v>
      </c>
      <c r="H250" s="85"/>
      <c r="I250" s="188">
        <v>4.25</v>
      </c>
      <c r="J250" s="2"/>
      <c r="K250" s="330"/>
      <c r="L250" s="330"/>
      <c r="M250" s="330"/>
      <c r="N250" s="330"/>
      <c r="O250" s="330"/>
      <c r="P250" s="330"/>
      <c r="Q250" s="330"/>
      <c r="R250" s="330"/>
      <c r="S250" s="330"/>
    </row>
    <row r="251" spans="1:19" x14ac:dyDescent="0.2">
      <c r="A251" s="865" t="s">
        <v>1357</v>
      </c>
      <c r="B251" s="867"/>
      <c r="C251" s="185" t="s">
        <v>1014</v>
      </c>
      <c r="D251" s="135"/>
      <c r="E251" s="135">
        <v>1.97</v>
      </c>
      <c r="F251" s="135"/>
      <c r="G251" s="197">
        <v>3.06</v>
      </c>
      <c r="H251" s="66"/>
      <c r="I251" s="185">
        <v>3.24</v>
      </c>
      <c r="J251" s="2"/>
      <c r="K251" s="330"/>
      <c r="L251" s="330"/>
      <c r="M251" s="330"/>
      <c r="N251" s="330"/>
      <c r="O251" s="330"/>
      <c r="P251" s="330"/>
      <c r="Q251" s="330"/>
      <c r="R251" s="330"/>
      <c r="S251" s="330"/>
    </row>
    <row r="252" spans="1:19" x14ac:dyDescent="0.2">
      <c r="A252" s="865" t="s">
        <v>1356</v>
      </c>
      <c r="B252" s="867"/>
      <c r="C252" s="185" t="s">
        <v>1014</v>
      </c>
      <c r="D252" s="197"/>
      <c r="E252" s="197">
        <v>3.22</v>
      </c>
      <c r="F252" s="197"/>
      <c r="G252" s="197">
        <v>5.12</v>
      </c>
      <c r="H252" s="66"/>
      <c r="I252" s="185">
        <v>5.42</v>
      </c>
      <c r="J252" s="2"/>
      <c r="K252" s="330"/>
      <c r="L252" s="330"/>
      <c r="M252" s="330"/>
      <c r="N252" s="330"/>
      <c r="O252" s="330"/>
      <c r="P252" s="330"/>
      <c r="Q252" s="330"/>
      <c r="R252" s="330"/>
      <c r="S252" s="330"/>
    </row>
    <row r="253" spans="1:19" x14ac:dyDescent="0.2">
      <c r="A253" s="1283" t="s">
        <v>1362</v>
      </c>
      <c r="B253" s="1284"/>
      <c r="C253" s="185" t="s">
        <v>1199</v>
      </c>
      <c r="D253" s="79"/>
      <c r="E253" s="79">
        <f>'Интерактивный прайс-лист'!$F$26*VLOOKUP(E248,last!$B$1:$C$1698,2,0)</f>
        <v>678</v>
      </c>
      <c r="F253" s="79"/>
      <c r="G253" s="79">
        <f>'Интерактивный прайс-лист'!$F$26*VLOOKUP(G248,last!$B$1:$C$1698,2,0)</f>
        <v>762</v>
      </c>
      <c r="H253" s="134"/>
      <c r="I253" s="78">
        <f>'Интерактивный прайс-лист'!$F$26*VLOOKUP(I248,last!$B$1:$C$1698,2,0)</f>
        <v>774</v>
      </c>
      <c r="J253" s="2"/>
      <c r="K253" s="330"/>
      <c r="L253" s="330"/>
      <c r="M253" s="330"/>
      <c r="N253" s="330"/>
      <c r="O253" s="330"/>
      <c r="P253" s="330"/>
      <c r="Q253" s="330"/>
      <c r="R253" s="330"/>
      <c r="S253" s="330"/>
    </row>
    <row r="254" spans="1:19" x14ac:dyDescent="0.2">
      <c r="A254" s="1283" t="s">
        <v>1070</v>
      </c>
      <c r="B254" s="1284"/>
      <c r="C254" s="185" t="s">
        <v>1199</v>
      </c>
      <c r="D254" s="79"/>
      <c r="E254" s="79">
        <f>'Интерактивный прайс-лист'!$F$26*VLOOKUP(E249,last!$B$1:$C$1698,2,0)</f>
        <v>206</v>
      </c>
      <c r="F254" s="79"/>
      <c r="G254" s="79">
        <f>'Интерактивный прайс-лист'!$F$26*VLOOKUP(G249,last!$B$1:$C$1698,2,0)</f>
        <v>206</v>
      </c>
      <c r="H254" s="134"/>
      <c r="I254" s="78">
        <f>'Интерактивный прайс-лист'!$F$26*VLOOKUP(I249,last!$B$1:$C$1698,2,0)</f>
        <v>206</v>
      </c>
      <c r="J254" s="2"/>
      <c r="K254" s="330"/>
      <c r="L254" s="330"/>
      <c r="M254" s="330"/>
      <c r="N254" s="330"/>
      <c r="O254" s="330"/>
      <c r="P254" s="330"/>
      <c r="Q254" s="330"/>
      <c r="R254" s="330"/>
      <c r="S254" s="330"/>
    </row>
    <row r="255" spans="1:19" ht="13.5" thickBot="1" x14ac:dyDescent="0.25">
      <c r="A255" s="1294" t="s">
        <v>1028</v>
      </c>
      <c r="B255" s="1295"/>
      <c r="C255" s="686" t="s">
        <v>1199</v>
      </c>
      <c r="D255" s="260"/>
      <c r="E255" s="260">
        <f>SUM(E253:E254)</f>
        <v>884</v>
      </c>
      <c r="F255" s="260"/>
      <c r="G255" s="260">
        <f>SUM(G253:G254)</f>
        <v>968</v>
      </c>
      <c r="H255" s="685"/>
      <c r="I255" s="75">
        <f>SUM(I253:I254)</f>
        <v>980</v>
      </c>
      <c r="J255" s="2"/>
      <c r="K255" s="330"/>
      <c r="L255" s="330"/>
      <c r="M255" s="330"/>
      <c r="N255" s="330"/>
      <c r="O255" s="330"/>
      <c r="P255" s="330"/>
      <c r="Q255" s="330"/>
      <c r="R255" s="330"/>
      <c r="S255" s="330"/>
    </row>
    <row r="256" spans="1:19" x14ac:dyDescent="0.2">
      <c r="A256" s="330"/>
      <c r="B256" s="330"/>
      <c r="C256" s="331"/>
      <c r="D256" s="331"/>
      <c r="E256" s="330"/>
      <c r="F256" s="330"/>
      <c r="G256" s="330"/>
      <c r="H256" s="330"/>
      <c r="I256" s="330"/>
      <c r="J256" s="2"/>
      <c r="K256" s="330"/>
      <c r="L256" s="330"/>
      <c r="M256" s="330"/>
      <c r="N256" s="330"/>
      <c r="O256" s="330"/>
      <c r="P256" s="330"/>
      <c r="Q256" s="330"/>
      <c r="R256" s="330"/>
      <c r="S256" s="330"/>
    </row>
    <row r="257" spans="1:19" x14ac:dyDescent="0.2">
      <c r="A257" s="330"/>
      <c r="B257" s="330"/>
      <c r="C257" s="331"/>
      <c r="D257" s="331"/>
      <c r="E257" s="330"/>
      <c r="F257" s="330"/>
      <c r="G257" s="330"/>
      <c r="H257" s="330"/>
      <c r="I257" s="330"/>
      <c r="J257" s="330"/>
      <c r="K257" s="330"/>
      <c r="L257" s="330"/>
      <c r="M257" s="330"/>
      <c r="N257" s="330"/>
      <c r="O257" s="330"/>
      <c r="P257" s="330"/>
      <c r="Q257" s="330"/>
      <c r="R257" s="330"/>
      <c r="S257" s="330"/>
    </row>
    <row r="258" spans="1:19" ht="24" customHeight="1" thickBot="1" x14ac:dyDescent="0.25">
      <c r="A258" s="1287" t="s">
        <v>1361</v>
      </c>
      <c r="B258" s="1287"/>
      <c r="C258" s="1287"/>
      <c r="D258" s="684"/>
      <c r="E258" s="330"/>
      <c r="F258" s="330"/>
      <c r="G258" s="330"/>
      <c r="H258" s="330"/>
      <c r="I258" s="330"/>
      <c r="J258" s="330"/>
      <c r="K258" s="330"/>
      <c r="L258" s="330"/>
      <c r="M258" s="330"/>
      <c r="N258" s="330"/>
      <c r="O258" s="330"/>
      <c r="P258" s="330"/>
      <c r="Q258" s="330"/>
      <c r="R258" s="330"/>
      <c r="S258" s="330"/>
    </row>
    <row r="259" spans="1:19" x14ac:dyDescent="0.2">
      <c r="A259" s="1288" t="s">
        <v>1360</v>
      </c>
      <c r="B259" s="1289"/>
      <c r="C259" s="1290"/>
      <c r="D259" s="682"/>
      <c r="E259" s="682"/>
      <c r="F259" s="682"/>
      <c r="G259" s="682"/>
      <c r="H259" s="682"/>
      <c r="I259" s="682"/>
      <c r="J259" s="682"/>
      <c r="K259" s="683" t="s">
        <v>617</v>
      </c>
      <c r="L259" s="682" t="s">
        <v>615</v>
      </c>
      <c r="M259" s="682" t="s">
        <v>613</v>
      </c>
      <c r="N259" s="681" t="s">
        <v>611</v>
      </c>
      <c r="O259" s="330"/>
      <c r="P259" s="330"/>
      <c r="Q259" s="330"/>
      <c r="R259" s="330"/>
      <c r="S259" s="330"/>
    </row>
    <row r="260" spans="1:19" ht="13.5" thickBot="1" x14ac:dyDescent="0.25">
      <c r="A260" s="1291" t="s">
        <v>1070</v>
      </c>
      <c r="B260" s="1292"/>
      <c r="C260" s="1293"/>
      <c r="D260" s="679"/>
      <c r="E260" s="679"/>
      <c r="F260" s="679"/>
      <c r="G260" s="679"/>
      <c r="H260" s="679"/>
      <c r="I260" s="679"/>
      <c r="J260" s="679"/>
      <c r="K260" s="680" t="s">
        <v>21</v>
      </c>
      <c r="L260" s="679" t="s">
        <v>21</v>
      </c>
      <c r="M260" s="679" t="s">
        <v>21</v>
      </c>
      <c r="N260" s="678" t="s">
        <v>21</v>
      </c>
      <c r="O260" s="330"/>
      <c r="P260" s="330"/>
      <c r="Q260" s="330"/>
      <c r="R260" s="330"/>
      <c r="S260" s="330"/>
    </row>
    <row r="261" spans="1:19" x14ac:dyDescent="0.2">
      <c r="A261" s="889" t="s">
        <v>1358</v>
      </c>
      <c r="B261" s="893"/>
      <c r="C261" s="188" t="s">
        <v>1014</v>
      </c>
      <c r="D261" s="214"/>
      <c r="E261" s="214"/>
      <c r="F261" s="214"/>
      <c r="G261" s="138"/>
      <c r="H261" s="122"/>
      <c r="I261" s="138"/>
      <c r="J261" s="138"/>
      <c r="K261" s="122">
        <v>4.9000000000000004</v>
      </c>
      <c r="L261" s="122">
        <v>5.6</v>
      </c>
      <c r="M261" s="138">
        <v>6.3</v>
      </c>
      <c r="N261" s="121">
        <v>7.2</v>
      </c>
      <c r="O261" s="330"/>
      <c r="P261" s="330"/>
      <c r="Q261" s="330"/>
      <c r="R261" s="330"/>
      <c r="S261" s="330"/>
    </row>
    <row r="262" spans="1:19" x14ac:dyDescent="0.2">
      <c r="A262" s="865" t="s">
        <v>1357</v>
      </c>
      <c r="B262" s="867"/>
      <c r="C262" s="185" t="s">
        <v>1014</v>
      </c>
      <c r="D262" s="135"/>
      <c r="E262" s="135"/>
      <c r="F262" s="135"/>
      <c r="G262" s="135"/>
      <c r="H262" s="119"/>
      <c r="I262" s="135"/>
      <c r="J262" s="135"/>
      <c r="K262" s="119">
        <v>3.4</v>
      </c>
      <c r="L262" s="119">
        <v>3.9</v>
      </c>
      <c r="M262" s="135">
        <v>4.4000000000000004</v>
      </c>
      <c r="N262" s="118">
        <v>5.2</v>
      </c>
      <c r="O262" s="330"/>
      <c r="P262" s="330"/>
      <c r="Q262" s="330"/>
      <c r="R262" s="330"/>
      <c r="S262" s="330"/>
    </row>
    <row r="263" spans="1:19" x14ac:dyDescent="0.2">
      <c r="A263" s="865" t="s">
        <v>1356</v>
      </c>
      <c r="B263" s="867"/>
      <c r="C263" s="185" t="s">
        <v>1014</v>
      </c>
      <c r="D263" s="197"/>
      <c r="E263" s="197"/>
      <c r="F263" s="197"/>
      <c r="G263" s="135"/>
      <c r="H263" s="119"/>
      <c r="I263" s="135"/>
      <c r="J263" s="135"/>
      <c r="K263" s="119">
        <v>6.2</v>
      </c>
      <c r="L263" s="119">
        <v>6.8</v>
      </c>
      <c r="M263" s="135">
        <v>7.8</v>
      </c>
      <c r="N263" s="118">
        <v>8.8000000000000007</v>
      </c>
      <c r="O263" s="330"/>
      <c r="P263" s="330"/>
      <c r="Q263" s="330"/>
      <c r="R263" s="330"/>
      <c r="S263" s="330"/>
    </row>
    <row r="264" spans="1:19" x14ac:dyDescent="0.2">
      <c r="A264" s="1283" t="s">
        <v>1012</v>
      </c>
      <c r="B264" s="1284"/>
      <c r="C264" s="185" t="s">
        <v>1199</v>
      </c>
      <c r="D264" s="79"/>
      <c r="E264" s="79"/>
      <c r="F264" s="79"/>
      <c r="G264" s="79"/>
      <c r="H264" s="79"/>
      <c r="I264" s="79"/>
      <c r="J264" s="79"/>
      <c r="K264" s="79">
        <f>'Интерактивный прайс-лист'!$F$26*VLOOKUP(K259,last!$B$1:$C$1698,2,0)</f>
        <v>2102</v>
      </c>
      <c r="L264" s="79">
        <f>'Интерактивный прайс-лист'!$F$26*VLOOKUP(L259,last!$B$1:$C$1698,2,0)</f>
        <v>2248</v>
      </c>
      <c r="M264" s="79">
        <f>'Интерактивный прайс-лист'!$F$26*VLOOKUP(M259,last!$B$1:$C$1698,2,0)</f>
        <v>2346</v>
      </c>
      <c r="N264" s="78">
        <f>'Интерактивный прайс-лист'!$F$26*VLOOKUP(N259,last!$B$1:$C$1698,2,0)</f>
        <v>2448</v>
      </c>
      <c r="O264" s="330"/>
      <c r="P264" s="330"/>
      <c r="Q264" s="330"/>
      <c r="R264" s="330"/>
      <c r="S264" s="330"/>
    </row>
    <row r="265" spans="1:19" x14ac:dyDescent="0.2">
      <c r="A265" s="1283" t="s">
        <v>1070</v>
      </c>
      <c r="B265" s="1284"/>
      <c r="C265" s="185" t="s">
        <v>1199</v>
      </c>
      <c r="D265" s="79"/>
      <c r="E265" s="79"/>
      <c r="F265" s="79"/>
      <c r="G265" s="79"/>
      <c r="H265" s="79"/>
      <c r="I265" s="79"/>
      <c r="J265" s="79"/>
      <c r="K265" s="79">
        <f>'Интерактивный прайс-лист'!$F$26*VLOOKUP(K260,last!$B$1:$C$1698,2,0)</f>
        <v>326</v>
      </c>
      <c r="L265" s="79">
        <f>'Интерактивный прайс-лист'!$F$26*VLOOKUP(L260,last!$B$1:$C$1698,2,0)</f>
        <v>326</v>
      </c>
      <c r="M265" s="79">
        <f>'Интерактивный прайс-лист'!$F$26*VLOOKUP(M260,last!$B$1:$C$1698,2,0)</f>
        <v>326</v>
      </c>
      <c r="N265" s="78">
        <f>'Интерактивный прайс-лист'!$F$26*VLOOKUP(N260,last!$B$1:$C$1698,2,0)</f>
        <v>326</v>
      </c>
      <c r="O265" s="330"/>
      <c r="P265" s="330"/>
      <c r="Q265" s="330"/>
      <c r="R265" s="330"/>
      <c r="S265" s="330"/>
    </row>
    <row r="266" spans="1:19" ht="13.5" thickBot="1" x14ac:dyDescent="0.25">
      <c r="A266" s="1285" t="s">
        <v>1028</v>
      </c>
      <c r="B266" s="1286"/>
      <c r="C266" s="98" t="s">
        <v>1199</v>
      </c>
      <c r="D266" s="76"/>
      <c r="E266" s="76"/>
      <c r="F266" s="76"/>
      <c r="G266" s="76"/>
      <c r="H266" s="76"/>
      <c r="I266" s="76"/>
      <c r="J266" s="76"/>
      <c r="K266" s="76">
        <f>SUM(K264:K265)</f>
        <v>2428</v>
      </c>
      <c r="L266" s="76">
        <f>SUM(L264:L265)</f>
        <v>2574</v>
      </c>
      <c r="M266" s="76">
        <f>SUM(M264:M265)</f>
        <v>2672</v>
      </c>
      <c r="N266" s="75">
        <f>SUM(N264:N265)</f>
        <v>2774</v>
      </c>
      <c r="O266" s="330"/>
      <c r="P266" s="330"/>
      <c r="Q266" s="330"/>
      <c r="R266" s="330"/>
      <c r="S266" s="330"/>
    </row>
    <row r="267" spans="1:19" x14ac:dyDescent="0.2">
      <c r="A267" s="330"/>
      <c r="B267" s="330"/>
      <c r="C267" s="331"/>
      <c r="D267" s="331"/>
      <c r="E267" s="331"/>
      <c r="F267" s="331"/>
      <c r="G267" s="331"/>
      <c r="H267" s="331"/>
      <c r="I267" s="331"/>
      <c r="J267" s="331"/>
      <c r="K267" s="331"/>
      <c r="L267" s="330"/>
      <c r="M267" s="330"/>
      <c r="N267" s="330"/>
      <c r="O267" s="330"/>
      <c r="P267" s="330"/>
      <c r="Q267" s="330"/>
      <c r="R267" s="330"/>
      <c r="S267" s="330"/>
    </row>
    <row r="268" spans="1:19" ht="13.5" thickBot="1" x14ac:dyDescent="0.25">
      <c r="A268" s="330"/>
      <c r="B268" s="330"/>
      <c r="C268" s="331"/>
      <c r="D268" s="331"/>
      <c r="E268" s="331"/>
      <c r="F268" s="331"/>
      <c r="G268" s="331"/>
      <c r="H268" s="331"/>
      <c r="I268" s="331"/>
      <c r="J268" s="331"/>
      <c r="K268" s="331"/>
      <c r="L268" s="330"/>
      <c r="M268" s="330"/>
      <c r="N268" s="330"/>
      <c r="O268" s="330"/>
      <c r="P268" s="330"/>
      <c r="Q268" s="330"/>
      <c r="R268" s="330"/>
      <c r="S268" s="330"/>
    </row>
    <row r="269" spans="1:19" x14ac:dyDescent="0.2">
      <c r="A269" s="1288" t="s">
        <v>1359</v>
      </c>
      <c r="B269" s="1289"/>
      <c r="C269" s="1290"/>
      <c r="D269" s="683"/>
      <c r="E269" s="682"/>
      <c r="F269" s="682"/>
      <c r="G269" s="682"/>
      <c r="H269" s="682"/>
      <c r="I269" s="682"/>
      <c r="J269" s="682"/>
      <c r="K269" s="682" t="s">
        <v>616</v>
      </c>
      <c r="L269" s="683" t="s">
        <v>614</v>
      </c>
      <c r="M269" s="682" t="s">
        <v>612</v>
      </c>
      <c r="N269" s="681" t="s">
        <v>610</v>
      </c>
      <c r="O269" s="330"/>
      <c r="P269" s="330"/>
      <c r="Q269" s="330"/>
      <c r="R269" s="330"/>
      <c r="S269" s="330"/>
    </row>
    <row r="270" spans="1:19" ht="13.5" thickBot="1" x14ac:dyDescent="0.25">
      <c r="A270" s="1291" t="s">
        <v>1070</v>
      </c>
      <c r="B270" s="1292"/>
      <c r="C270" s="1293"/>
      <c r="D270" s="680"/>
      <c r="E270" s="679"/>
      <c r="F270" s="679"/>
      <c r="G270" s="679"/>
      <c r="H270" s="679"/>
      <c r="I270" s="679"/>
      <c r="J270" s="679"/>
      <c r="K270" s="679" t="s">
        <v>21</v>
      </c>
      <c r="L270" s="680" t="s">
        <v>21</v>
      </c>
      <c r="M270" s="679" t="s">
        <v>21</v>
      </c>
      <c r="N270" s="678" t="s">
        <v>21</v>
      </c>
      <c r="O270" s="330"/>
      <c r="P270" s="330"/>
      <c r="Q270" s="330"/>
      <c r="R270" s="330"/>
      <c r="S270" s="330"/>
    </row>
    <row r="271" spans="1:19" x14ac:dyDescent="0.2">
      <c r="A271" s="889" t="s">
        <v>1358</v>
      </c>
      <c r="B271" s="893"/>
      <c r="C271" s="188" t="s">
        <v>1014</v>
      </c>
      <c r="D271" s="630"/>
      <c r="E271" s="214"/>
      <c r="F271" s="214"/>
      <c r="G271" s="214"/>
      <c r="H271" s="214"/>
      <c r="I271" s="214"/>
      <c r="J271" s="214"/>
      <c r="K271" s="138">
        <v>5</v>
      </c>
      <c r="L271" s="138">
        <v>5.6</v>
      </c>
      <c r="M271" s="138">
        <v>6.3</v>
      </c>
      <c r="N271" s="121">
        <v>7.2</v>
      </c>
      <c r="O271" s="330"/>
      <c r="P271" s="330"/>
      <c r="Q271" s="330"/>
      <c r="R271" s="330"/>
      <c r="S271" s="330"/>
    </row>
    <row r="272" spans="1:19" x14ac:dyDescent="0.2">
      <c r="A272" s="865" t="s">
        <v>1357</v>
      </c>
      <c r="B272" s="867"/>
      <c r="C272" s="185" t="s">
        <v>1014</v>
      </c>
      <c r="D272" s="119"/>
      <c r="E272" s="135"/>
      <c r="F272" s="135"/>
      <c r="G272" s="135"/>
      <c r="H272" s="135"/>
      <c r="I272" s="135"/>
      <c r="J272" s="135"/>
      <c r="K272" s="135">
        <v>3.4</v>
      </c>
      <c r="L272" s="135">
        <v>4</v>
      </c>
      <c r="M272" s="135">
        <v>4.5</v>
      </c>
      <c r="N272" s="118">
        <v>5.3</v>
      </c>
      <c r="O272" s="330"/>
      <c r="P272" s="330"/>
      <c r="Q272" s="330"/>
      <c r="R272" s="330"/>
      <c r="S272" s="330"/>
    </row>
    <row r="273" spans="1:19" x14ac:dyDescent="0.2">
      <c r="A273" s="865" t="s">
        <v>1356</v>
      </c>
      <c r="B273" s="867"/>
      <c r="C273" s="185" t="s">
        <v>1014</v>
      </c>
      <c r="D273" s="119"/>
      <c r="E273" s="135"/>
      <c r="F273" s="135"/>
      <c r="G273" s="135"/>
      <c r="H273" s="135"/>
      <c r="I273" s="135"/>
      <c r="J273" s="135"/>
      <c r="K273" s="135">
        <v>6.3</v>
      </c>
      <c r="L273" s="135">
        <v>7.1</v>
      </c>
      <c r="M273" s="135">
        <v>8.3000000000000007</v>
      </c>
      <c r="N273" s="118">
        <v>9.5</v>
      </c>
      <c r="O273" s="330"/>
      <c r="P273" s="330"/>
      <c r="Q273" s="330"/>
      <c r="R273" s="330"/>
      <c r="S273" s="330"/>
    </row>
    <row r="274" spans="1:19" x14ac:dyDescent="0.2">
      <c r="A274" s="1283" t="s">
        <v>1012</v>
      </c>
      <c r="B274" s="1284"/>
      <c r="C274" s="185" t="s">
        <v>1199</v>
      </c>
      <c r="D274" s="116"/>
      <c r="E274" s="79"/>
      <c r="F274" s="79"/>
      <c r="G274" s="79"/>
      <c r="H274" s="79"/>
      <c r="I274" s="79"/>
      <c r="J274" s="79"/>
      <c r="K274" s="79">
        <f>'Интерактивный прайс-лист'!$F$26*VLOOKUP(K269,last!$B$1:$C$1698,2,0)</f>
        <v>1680</v>
      </c>
      <c r="L274" s="116">
        <f>'Интерактивный прайс-лист'!$F$26*VLOOKUP(L269,last!$B$1:$C$1698,2,0)</f>
        <v>1793</v>
      </c>
      <c r="M274" s="79">
        <f>'Интерактивный прайс-лист'!$F$26*VLOOKUP(M269,last!$B$1:$C$1698,2,0)</f>
        <v>1891</v>
      </c>
      <c r="N274" s="78">
        <f>'Интерактивный прайс-лист'!$F$26*VLOOKUP(N269,last!$B$1:$C$1698,2,0)</f>
        <v>1993</v>
      </c>
      <c r="O274" s="330"/>
      <c r="P274" s="330"/>
      <c r="Q274" s="330"/>
      <c r="R274" s="330"/>
      <c r="S274" s="330"/>
    </row>
    <row r="275" spans="1:19" x14ac:dyDescent="0.2">
      <c r="A275" s="1283" t="s">
        <v>1070</v>
      </c>
      <c r="B275" s="1284"/>
      <c r="C275" s="185" t="s">
        <v>1199</v>
      </c>
      <c r="D275" s="116"/>
      <c r="E275" s="79"/>
      <c r="F275" s="79"/>
      <c r="G275" s="79"/>
      <c r="H275" s="79"/>
      <c r="I275" s="79"/>
      <c r="J275" s="79"/>
      <c r="K275" s="79">
        <f>'Интерактивный прайс-лист'!$F$26*VLOOKUP(K270,last!$B$1:$C$1698,2,0)</f>
        <v>326</v>
      </c>
      <c r="L275" s="116">
        <f>'Интерактивный прайс-лист'!$F$26*VLOOKUP(L270,last!$B$1:$C$1698,2,0)</f>
        <v>326</v>
      </c>
      <c r="M275" s="79">
        <f>'Интерактивный прайс-лист'!$F$26*VLOOKUP(M270,last!$B$1:$C$1698,2,0)</f>
        <v>326</v>
      </c>
      <c r="N275" s="78">
        <f>'Интерактивный прайс-лист'!$F$26*VLOOKUP(N270,last!$B$1:$C$1698,2,0)</f>
        <v>326</v>
      </c>
      <c r="O275" s="330"/>
      <c r="P275" s="330"/>
      <c r="Q275" s="330"/>
      <c r="R275" s="330"/>
      <c r="S275" s="330"/>
    </row>
    <row r="276" spans="1:19" ht="13.5" thickBot="1" x14ac:dyDescent="0.25">
      <c r="A276" s="1285" t="s">
        <v>1028</v>
      </c>
      <c r="B276" s="1286"/>
      <c r="C276" s="98" t="s">
        <v>1199</v>
      </c>
      <c r="D276" s="677"/>
      <c r="E276" s="621"/>
      <c r="F276" s="621"/>
      <c r="G276" s="621"/>
      <c r="H276" s="621"/>
      <c r="I276" s="621"/>
      <c r="J276" s="621"/>
      <c r="K276" s="621">
        <f>SUM(K274:K275)</f>
        <v>2006</v>
      </c>
      <c r="L276" s="677">
        <f>SUM(L274:L275)</f>
        <v>2119</v>
      </c>
      <c r="M276" s="621">
        <f>SUM(M274:M275)</f>
        <v>2217</v>
      </c>
      <c r="N276" s="676">
        <f>SUM(N274:N275)</f>
        <v>2319</v>
      </c>
      <c r="O276" s="330"/>
      <c r="P276" s="330"/>
      <c r="Q276" s="330"/>
      <c r="R276" s="330"/>
      <c r="S276" s="330"/>
    </row>
    <row r="277" spans="1:19" x14ac:dyDescent="0.2">
      <c r="A277" s="330"/>
      <c r="B277" s="330"/>
      <c r="C277" s="331"/>
      <c r="D277" s="330"/>
      <c r="E277" s="330"/>
      <c r="F277" s="330"/>
      <c r="G277" s="330"/>
      <c r="H277" s="330"/>
      <c r="I277" s="330"/>
      <c r="J277" s="330"/>
      <c r="K277" s="330"/>
      <c r="L277" s="330"/>
      <c r="M277" s="330"/>
      <c r="N277" s="330"/>
      <c r="O277" s="330"/>
      <c r="P277" s="330"/>
      <c r="Q277" s="330"/>
      <c r="R277" s="330"/>
      <c r="S277" s="330"/>
    </row>
    <row r="278" spans="1:19" ht="13.5" thickBot="1" x14ac:dyDescent="0.25">
      <c r="A278" s="330"/>
      <c r="B278" s="330"/>
      <c r="C278" s="331"/>
      <c r="D278" s="331"/>
      <c r="E278" s="330"/>
      <c r="F278" s="330"/>
      <c r="G278" s="330"/>
      <c r="H278" s="330"/>
      <c r="I278" s="330"/>
      <c r="J278" s="330"/>
      <c r="K278" s="330"/>
      <c r="L278" s="330"/>
      <c r="M278" s="330"/>
      <c r="N278" s="330"/>
      <c r="O278" s="330"/>
      <c r="P278" s="330"/>
      <c r="Q278" s="330"/>
      <c r="R278" s="330"/>
      <c r="S278" s="330"/>
    </row>
    <row r="279" spans="1:19" x14ac:dyDescent="0.2">
      <c r="A279" s="330"/>
      <c r="B279" s="1302" t="s">
        <v>1355</v>
      </c>
      <c r="C279" s="1303"/>
      <c r="D279" s="1304"/>
      <c r="E279" s="330"/>
      <c r="F279" s="330"/>
      <c r="G279" s="330"/>
      <c r="H279" s="330"/>
      <c r="I279" s="330"/>
      <c r="J279" s="330"/>
      <c r="K279" s="330"/>
      <c r="L279" s="330"/>
      <c r="M279" s="330"/>
      <c r="N279" s="330"/>
      <c r="O279" s="330"/>
      <c r="P279" s="330"/>
      <c r="Q279" s="330"/>
      <c r="R279" s="330"/>
      <c r="S279" s="330"/>
    </row>
    <row r="280" spans="1:19" ht="13.5" thickBot="1" x14ac:dyDescent="0.25">
      <c r="A280" s="330"/>
      <c r="B280" s="675" t="s">
        <v>991</v>
      </c>
      <c r="C280" s="674"/>
      <c r="D280" s="673" t="s">
        <v>1354</v>
      </c>
      <c r="E280" s="330"/>
      <c r="F280" s="330"/>
      <c r="G280" s="330"/>
      <c r="H280" s="330"/>
      <c r="I280" s="330"/>
      <c r="J280" s="330"/>
      <c r="K280" s="330"/>
      <c r="L280" s="330"/>
      <c r="M280" s="330"/>
      <c r="N280" s="330"/>
      <c r="O280" s="330"/>
      <c r="P280" s="330"/>
      <c r="Q280" s="330"/>
      <c r="R280" s="330"/>
      <c r="S280" s="330"/>
    </row>
    <row r="281" spans="1:19" x14ac:dyDescent="0.2">
      <c r="A281" s="330"/>
      <c r="B281" s="672" t="s">
        <v>1693</v>
      </c>
      <c r="C281" s="671" t="s">
        <v>999</v>
      </c>
      <c r="D281" s="670">
        <f>'Интерактивный прайс-лист'!$F$26*VLOOKUP($B281,last!$B$1:$C$1698,2,0)</f>
        <v>523</v>
      </c>
      <c r="E281" s="330"/>
      <c r="F281" s="330"/>
      <c r="G281" s="330"/>
      <c r="H281" s="330"/>
      <c r="I281" s="330"/>
      <c r="J281" s="330"/>
      <c r="K281" s="330"/>
      <c r="L281" s="330"/>
      <c r="M281" s="330"/>
      <c r="N281" s="330"/>
      <c r="O281" s="330"/>
      <c r="P281" s="330"/>
      <c r="Q281" s="330"/>
      <c r="R281" s="330"/>
      <c r="S281" s="330"/>
    </row>
    <row r="282" spans="1:19" x14ac:dyDescent="0.2">
      <c r="A282" s="330"/>
      <c r="B282" s="667" t="s">
        <v>21</v>
      </c>
      <c r="C282" s="666" t="s">
        <v>999</v>
      </c>
      <c r="D282" s="665">
        <f>'Интерактивный прайс-лист'!$F$26*VLOOKUP($B282,last!$B$1:$C$1698,2,0)</f>
        <v>326</v>
      </c>
      <c r="E282" s="330"/>
      <c r="F282" s="330"/>
      <c r="G282" s="330"/>
      <c r="H282" s="330"/>
      <c r="I282" s="330"/>
      <c r="J282" s="330"/>
      <c r="K282" s="330"/>
      <c r="L282" s="330"/>
      <c r="M282" s="330"/>
      <c r="N282" s="330"/>
      <c r="O282" s="330"/>
      <c r="P282" s="330"/>
      <c r="Q282" s="330"/>
      <c r="R282" s="330"/>
      <c r="S282" s="330"/>
    </row>
    <row r="283" spans="1:19" x14ac:dyDescent="0.2">
      <c r="A283" s="330"/>
      <c r="B283" s="667" t="s">
        <v>1743</v>
      </c>
      <c r="C283" s="666" t="s">
        <v>999</v>
      </c>
      <c r="D283" s="665">
        <f>'Интерактивный прайс-лист'!$F$26*VLOOKUP($B283,last!$B$1:$C$1698,2,0)</f>
        <v>206</v>
      </c>
      <c r="E283" s="330"/>
      <c r="F283" s="330"/>
      <c r="G283" s="330"/>
      <c r="H283" s="330"/>
      <c r="I283" s="330"/>
      <c r="J283" s="330"/>
      <c r="K283" s="330"/>
      <c r="L283" s="330"/>
      <c r="M283" s="330"/>
      <c r="N283" s="330"/>
      <c r="O283" s="330"/>
      <c r="P283" s="330"/>
      <c r="Q283" s="330"/>
      <c r="R283" s="330"/>
      <c r="S283" s="330"/>
    </row>
    <row r="284" spans="1:19" x14ac:dyDescent="0.2">
      <c r="A284" s="330"/>
      <c r="B284" s="669" t="s">
        <v>849</v>
      </c>
      <c r="C284" s="668" t="s">
        <v>999</v>
      </c>
      <c r="D284" s="665">
        <f>'Интерактивный прайс-лист'!$F$26*VLOOKUP($B284,last!$B$1:$C$1698,2,0)</f>
        <v>274</v>
      </c>
      <c r="E284" s="330"/>
      <c r="F284" s="330"/>
      <c r="G284" s="330"/>
      <c r="H284" s="330"/>
      <c r="I284" s="330"/>
      <c r="J284" s="330"/>
      <c r="K284" s="330"/>
      <c r="L284" s="330"/>
      <c r="M284" s="330"/>
      <c r="N284" s="330"/>
      <c r="O284" s="330"/>
      <c r="P284" s="330"/>
      <c r="Q284" s="330"/>
      <c r="R284" s="330"/>
      <c r="S284" s="330"/>
    </row>
    <row r="285" spans="1:19" x14ac:dyDescent="0.2">
      <c r="A285" s="330"/>
      <c r="B285" s="669" t="s">
        <v>848</v>
      </c>
      <c r="C285" s="668" t="s">
        <v>999</v>
      </c>
      <c r="D285" s="665">
        <f>'Интерактивный прайс-лист'!$F$26*VLOOKUP($B285,last!$B$1:$C$1698,2,0)</f>
        <v>274</v>
      </c>
      <c r="E285" s="330"/>
      <c r="F285" s="330"/>
      <c r="G285" s="330"/>
      <c r="H285" s="330"/>
      <c r="I285" s="330"/>
      <c r="J285" s="330"/>
      <c r="K285" s="330"/>
      <c r="L285" s="330"/>
      <c r="M285" s="330"/>
      <c r="N285" s="330"/>
      <c r="O285" s="330"/>
      <c r="P285" s="330"/>
      <c r="Q285" s="330"/>
      <c r="R285" s="330"/>
      <c r="S285" s="330"/>
    </row>
    <row r="286" spans="1:19" x14ac:dyDescent="0.2">
      <c r="A286" s="330"/>
      <c r="B286" s="669" t="s">
        <v>847</v>
      </c>
      <c r="C286" s="668" t="s">
        <v>999</v>
      </c>
      <c r="D286" s="665">
        <f>'Интерактивный прайс-лист'!$F$26*VLOOKUP($B286,last!$B$1:$C$1698,2,0)</f>
        <v>274</v>
      </c>
      <c r="E286" s="330"/>
      <c r="F286" s="330"/>
      <c r="G286" s="330"/>
      <c r="H286" s="330"/>
      <c r="I286" s="330"/>
      <c r="J286" s="330"/>
      <c r="K286" s="330"/>
      <c r="L286" s="330"/>
      <c r="M286" s="330"/>
      <c r="N286" s="330"/>
      <c r="O286" s="330"/>
      <c r="P286" s="330"/>
      <c r="Q286" s="330"/>
      <c r="R286" s="330"/>
      <c r="S286" s="330"/>
    </row>
    <row r="287" spans="1:19" x14ac:dyDescent="0.2">
      <c r="A287" s="330"/>
      <c r="B287" s="669" t="s">
        <v>846</v>
      </c>
      <c r="C287" s="668" t="s">
        <v>999</v>
      </c>
      <c r="D287" s="665">
        <f>'Интерактивный прайс-лист'!$F$26*VLOOKUP($B287,last!$B$1:$C$1698,2,0)</f>
        <v>275</v>
      </c>
      <c r="E287" s="330"/>
      <c r="F287" s="330"/>
      <c r="G287" s="330"/>
      <c r="H287" s="330"/>
      <c r="I287" s="330"/>
      <c r="J287" s="330"/>
      <c r="K287" s="330"/>
      <c r="L287" s="330"/>
      <c r="M287" s="330"/>
      <c r="N287" s="330"/>
      <c r="O287" s="330"/>
      <c r="P287" s="330"/>
      <c r="Q287" s="330"/>
      <c r="R287" s="330"/>
      <c r="S287" s="330"/>
    </row>
    <row r="288" spans="1:19" x14ac:dyDescent="0.2">
      <c r="A288" s="330"/>
      <c r="B288" s="669" t="s">
        <v>845</v>
      </c>
      <c r="C288" s="668" t="s">
        <v>999</v>
      </c>
      <c r="D288" s="665">
        <f>'Интерактивный прайс-лист'!$F$26*VLOOKUP($B288,last!$B$1:$C$1698,2,0)</f>
        <v>510</v>
      </c>
      <c r="E288" s="330"/>
      <c r="F288" s="330"/>
      <c r="G288" s="330"/>
      <c r="H288" s="330"/>
      <c r="I288" s="330"/>
      <c r="J288" s="330"/>
      <c r="K288" s="330"/>
      <c r="L288" s="330"/>
      <c r="M288" s="330"/>
      <c r="N288" s="330"/>
      <c r="O288" s="330"/>
      <c r="P288" s="330"/>
      <c r="Q288" s="330"/>
      <c r="R288" s="330"/>
      <c r="S288" s="330"/>
    </row>
    <row r="289" spans="1:19" x14ac:dyDescent="0.2">
      <c r="A289" s="330"/>
      <c r="B289" s="669" t="s">
        <v>844</v>
      </c>
      <c r="C289" s="668" t="s">
        <v>999</v>
      </c>
      <c r="D289" s="665">
        <f>'Интерактивный прайс-лист'!$F$26*VLOOKUP($B289,last!$B$1:$C$1698,2,0)</f>
        <v>510</v>
      </c>
      <c r="E289" s="330"/>
      <c r="F289" s="330"/>
      <c r="G289" s="330"/>
      <c r="H289" s="330"/>
      <c r="I289" s="330"/>
      <c r="J289" s="330"/>
      <c r="K289" s="330"/>
      <c r="L289" s="330"/>
      <c r="M289" s="330"/>
      <c r="N289" s="330"/>
      <c r="O289" s="330"/>
      <c r="P289" s="330"/>
      <c r="Q289" s="330"/>
      <c r="R289" s="330"/>
      <c r="S289" s="330"/>
    </row>
    <row r="290" spans="1:19" x14ac:dyDescent="0.2">
      <c r="A290" s="330"/>
      <c r="B290" s="669" t="s">
        <v>843</v>
      </c>
      <c r="C290" s="668" t="s">
        <v>999</v>
      </c>
      <c r="D290" s="665">
        <f>'Интерактивный прайс-лист'!$F$26*VLOOKUP($B290,last!$B$1:$C$1698,2,0)</f>
        <v>33</v>
      </c>
      <c r="E290" s="330"/>
      <c r="F290" s="330"/>
      <c r="G290" s="330"/>
      <c r="H290" s="330"/>
      <c r="I290" s="330"/>
      <c r="J290" s="330"/>
      <c r="K290" s="330"/>
      <c r="L290" s="330"/>
      <c r="M290" s="330"/>
      <c r="N290" s="330"/>
      <c r="O290" s="330"/>
      <c r="P290" s="330"/>
      <c r="Q290" s="330"/>
      <c r="R290" s="330"/>
      <c r="S290" s="330"/>
    </row>
    <row r="291" spans="1:19" x14ac:dyDescent="0.2">
      <c r="A291" s="330"/>
      <c r="B291" s="669" t="s">
        <v>842</v>
      </c>
      <c r="C291" s="668" t="s">
        <v>999</v>
      </c>
      <c r="D291" s="665">
        <f>'Интерактивный прайс-лист'!$F$26*VLOOKUP($B291,last!$B$1:$C$1698,2,0)</f>
        <v>33</v>
      </c>
      <c r="E291" s="330"/>
      <c r="F291" s="330"/>
      <c r="G291" s="330"/>
      <c r="H291" s="330"/>
      <c r="I291" s="330"/>
      <c r="J291" s="330"/>
      <c r="K291" s="330"/>
      <c r="L291" s="330"/>
      <c r="M291" s="330"/>
      <c r="N291" s="330"/>
      <c r="O291" s="330"/>
      <c r="P291" s="330"/>
      <c r="Q291" s="330"/>
      <c r="R291" s="330"/>
      <c r="S291" s="330"/>
    </row>
    <row r="292" spans="1:19" x14ac:dyDescent="0.2">
      <c r="A292" s="330"/>
      <c r="B292" s="669" t="s">
        <v>841</v>
      </c>
      <c r="C292" s="668" t="s">
        <v>999</v>
      </c>
      <c r="D292" s="665">
        <f>'Интерактивный прайс-лист'!$F$26*VLOOKUP($B292,last!$B$1:$C$1698,2,0)</f>
        <v>26</v>
      </c>
      <c r="E292" s="330"/>
      <c r="F292" s="330"/>
      <c r="G292" s="330"/>
      <c r="H292" s="330"/>
      <c r="I292" s="330"/>
      <c r="J292" s="330"/>
      <c r="K292" s="330"/>
      <c r="L292" s="330"/>
      <c r="M292" s="330"/>
      <c r="N292" s="330"/>
      <c r="O292" s="330"/>
      <c r="P292" s="330"/>
      <c r="Q292" s="330"/>
      <c r="R292" s="330"/>
      <c r="S292" s="330"/>
    </row>
    <row r="293" spans="1:19" x14ac:dyDescent="0.2">
      <c r="A293" s="330"/>
      <c r="B293" s="669" t="s">
        <v>840</v>
      </c>
      <c r="C293" s="668" t="s">
        <v>999</v>
      </c>
      <c r="D293" s="665">
        <f>'Интерактивный прайс-лист'!$F$26*VLOOKUP($B293,last!$B$1:$C$1698,2,0)</f>
        <v>26</v>
      </c>
      <c r="E293" s="330"/>
      <c r="F293" s="330"/>
      <c r="G293" s="330"/>
      <c r="H293" s="330"/>
      <c r="I293" s="330"/>
      <c r="J293" s="330"/>
      <c r="K293" s="330"/>
      <c r="L293" s="330"/>
      <c r="M293" s="330"/>
      <c r="N293" s="330"/>
      <c r="O293" s="330"/>
      <c r="P293" s="330"/>
      <c r="Q293" s="330"/>
      <c r="R293" s="330"/>
      <c r="S293" s="330"/>
    </row>
    <row r="294" spans="1:19" x14ac:dyDescent="0.2">
      <c r="A294" s="330"/>
      <c r="B294" s="669" t="s">
        <v>825</v>
      </c>
      <c r="C294" s="668" t="s">
        <v>999</v>
      </c>
      <c r="D294" s="665">
        <f>'Интерактивный прайс-лист'!$F$26*VLOOKUP($B294,last!$B$1:$C$1698,2,0)</f>
        <v>24</v>
      </c>
      <c r="E294" s="330"/>
      <c r="F294" s="330"/>
      <c r="G294" s="330"/>
      <c r="H294" s="330"/>
      <c r="I294" s="330"/>
      <c r="J294" s="330"/>
      <c r="K294" s="330"/>
      <c r="L294" s="330"/>
      <c r="M294" s="330"/>
      <c r="N294" s="330"/>
      <c r="O294" s="330"/>
      <c r="P294" s="330"/>
      <c r="Q294" s="330"/>
      <c r="R294" s="330"/>
      <c r="S294" s="330"/>
    </row>
    <row r="295" spans="1:19" x14ac:dyDescent="0.2">
      <c r="A295" s="330"/>
      <c r="B295" s="669" t="s">
        <v>824</v>
      </c>
      <c r="C295" s="668" t="s">
        <v>999</v>
      </c>
      <c r="D295" s="665">
        <f>'Интерактивный прайс-лист'!$F$26*VLOOKUP($B295,last!$B$1:$C$1698,2,0)</f>
        <v>24</v>
      </c>
      <c r="E295" s="330"/>
      <c r="F295" s="330"/>
      <c r="G295" s="330"/>
      <c r="H295" s="330"/>
      <c r="I295" s="330"/>
      <c r="J295" s="330"/>
      <c r="K295" s="330"/>
      <c r="L295" s="330"/>
      <c r="M295" s="330"/>
      <c r="N295" s="330"/>
      <c r="O295" s="330"/>
      <c r="P295" s="330"/>
      <c r="Q295" s="330"/>
      <c r="R295" s="330"/>
      <c r="S295" s="330"/>
    </row>
    <row r="296" spans="1:19" x14ac:dyDescent="0.2">
      <c r="A296" s="330"/>
      <c r="B296" s="667" t="s">
        <v>885</v>
      </c>
      <c r="C296" s="666" t="s">
        <v>999</v>
      </c>
      <c r="D296" s="665">
        <f>'Интерактивный прайс-лист'!$F$26*VLOOKUP($B296,last!$B$1:$C$1698,2,0)</f>
        <v>262</v>
      </c>
      <c r="E296" s="330"/>
      <c r="F296" s="330"/>
      <c r="G296" s="330"/>
      <c r="H296" s="330"/>
      <c r="I296" s="330"/>
      <c r="J296" s="330"/>
      <c r="K296" s="330"/>
      <c r="L296" s="330"/>
      <c r="M296" s="330"/>
      <c r="N296" s="330"/>
      <c r="O296" s="330"/>
      <c r="P296" s="330"/>
      <c r="Q296" s="330"/>
      <c r="R296" s="330"/>
      <c r="S296" s="330"/>
    </row>
    <row r="297" spans="1:19" x14ac:dyDescent="0.2">
      <c r="A297" s="330"/>
      <c r="B297" s="667" t="s">
        <v>884</v>
      </c>
      <c r="C297" s="666" t="s">
        <v>999</v>
      </c>
      <c r="D297" s="665">
        <f>'Интерактивный прайс-лист'!$F$26*VLOOKUP($B297,last!$B$1:$C$1698,2,0)</f>
        <v>262</v>
      </c>
      <c r="E297" s="330"/>
      <c r="F297" s="330"/>
      <c r="G297" s="330"/>
      <c r="H297" s="330"/>
      <c r="I297" s="330"/>
      <c r="J297" s="330"/>
      <c r="K297" s="330"/>
      <c r="L297" s="330"/>
      <c r="M297" s="330"/>
      <c r="N297" s="330"/>
      <c r="O297" s="330"/>
      <c r="P297" s="330"/>
      <c r="Q297" s="330"/>
      <c r="R297" s="330"/>
      <c r="S297" s="330"/>
    </row>
    <row r="298" spans="1:19" x14ac:dyDescent="0.2">
      <c r="A298" s="330"/>
      <c r="B298" s="667" t="s">
        <v>883</v>
      </c>
      <c r="C298" s="666" t="s">
        <v>999</v>
      </c>
      <c r="D298" s="665">
        <f>'Интерактивный прайс-лист'!$F$26*VLOOKUP($B298,last!$B$1:$C$1698,2,0)</f>
        <v>275</v>
      </c>
      <c r="E298" s="330"/>
      <c r="F298" s="330"/>
      <c r="G298" s="330"/>
      <c r="H298" s="330"/>
      <c r="I298" s="330"/>
      <c r="J298" s="330"/>
      <c r="K298" s="330"/>
      <c r="L298" s="330"/>
      <c r="M298" s="330"/>
      <c r="N298" s="330"/>
      <c r="O298" s="330"/>
      <c r="P298" s="330"/>
      <c r="Q298" s="330"/>
      <c r="R298" s="330"/>
      <c r="S298" s="330"/>
    </row>
    <row r="299" spans="1:19" x14ac:dyDescent="0.2">
      <c r="A299" s="330"/>
      <c r="B299" s="667" t="s">
        <v>882</v>
      </c>
      <c r="C299" s="666" t="s">
        <v>999</v>
      </c>
      <c r="D299" s="665">
        <f>'Интерактивный прайс-лист'!$F$26*VLOOKUP($B299,last!$B$1:$C$1698,2,0)</f>
        <v>111</v>
      </c>
      <c r="E299" s="330"/>
      <c r="F299" s="330"/>
      <c r="G299" s="330"/>
      <c r="H299" s="330"/>
      <c r="I299" s="330"/>
      <c r="J299" s="330"/>
      <c r="K299" s="330"/>
      <c r="L299" s="330"/>
      <c r="M299" s="330"/>
      <c r="N299" s="330"/>
      <c r="O299" s="330"/>
      <c r="P299" s="330"/>
      <c r="Q299" s="330"/>
      <c r="R299" s="330"/>
      <c r="S299" s="330"/>
    </row>
    <row r="300" spans="1:19" x14ac:dyDescent="0.2">
      <c r="A300" s="330"/>
      <c r="B300" s="667" t="s">
        <v>881</v>
      </c>
      <c r="C300" s="666" t="s">
        <v>999</v>
      </c>
      <c r="D300" s="665">
        <f>'Интерактивный прайс-лист'!$F$26*VLOOKUP($B300,last!$B$1:$C$1698,2,0)</f>
        <v>111</v>
      </c>
      <c r="E300" s="330"/>
      <c r="F300" s="330"/>
      <c r="G300" s="330"/>
      <c r="H300" s="330"/>
      <c r="I300" s="330"/>
      <c r="J300" s="330"/>
      <c r="K300" s="330"/>
      <c r="L300" s="330"/>
      <c r="M300" s="330"/>
      <c r="N300" s="330"/>
      <c r="O300" s="330"/>
      <c r="P300" s="330"/>
      <c r="Q300" s="330"/>
      <c r="R300" s="330"/>
      <c r="S300" s="330"/>
    </row>
    <row r="301" spans="1:19" x14ac:dyDescent="0.2">
      <c r="A301" s="330"/>
      <c r="B301" s="667" t="s">
        <v>880</v>
      </c>
      <c r="C301" s="666" t="s">
        <v>999</v>
      </c>
      <c r="D301" s="665">
        <f>'Интерактивный прайс-лист'!$F$26*VLOOKUP($B301,last!$B$1:$C$1698,2,0)</f>
        <v>190</v>
      </c>
      <c r="E301" s="330"/>
      <c r="F301" s="330"/>
      <c r="G301" s="330"/>
      <c r="H301" s="330"/>
      <c r="I301" s="330"/>
      <c r="J301" s="330"/>
      <c r="K301" s="330"/>
      <c r="L301" s="330"/>
      <c r="M301" s="330"/>
      <c r="N301" s="330"/>
      <c r="O301" s="330"/>
      <c r="P301" s="330"/>
      <c r="Q301" s="330"/>
      <c r="R301" s="330"/>
      <c r="S301" s="330"/>
    </row>
    <row r="302" spans="1:19" x14ac:dyDescent="0.2">
      <c r="A302" s="330"/>
      <c r="B302" s="667" t="s">
        <v>879</v>
      </c>
      <c r="C302" s="666" t="s">
        <v>999</v>
      </c>
      <c r="D302" s="665">
        <f>'Интерактивный прайс-лист'!$F$26*VLOOKUP($B302,last!$B$1:$C$1698,2,0)</f>
        <v>198</v>
      </c>
      <c r="E302" s="330"/>
      <c r="F302" s="330"/>
      <c r="G302" s="330"/>
      <c r="H302" s="330"/>
      <c r="I302" s="330"/>
      <c r="J302" s="330"/>
      <c r="K302" s="330"/>
      <c r="L302" s="330"/>
      <c r="M302" s="330"/>
      <c r="N302" s="330"/>
      <c r="O302" s="330"/>
      <c r="P302" s="330"/>
      <c r="Q302" s="330"/>
      <c r="R302" s="330"/>
      <c r="S302" s="330"/>
    </row>
    <row r="303" spans="1:19" x14ac:dyDescent="0.2">
      <c r="A303" s="330"/>
      <c r="B303" s="667" t="s">
        <v>869</v>
      </c>
      <c r="C303" s="666" t="s">
        <v>999</v>
      </c>
      <c r="D303" s="665">
        <f>'Интерактивный прайс-лист'!$F$26*VLOOKUP($B303,last!$B$1:$C$1698,2,0)</f>
        <v>456</v>
      </c>
      <c r="E303" s="330"/>
      <c r="F303" s="330"/>
      <c r="G303" s="330"/>
      <c r="H303" s="330"/>
      <c r="I303" s="330"/>
      <c r="J303" s="330"/>
      <c r="K303" s="330"/>
      <c r="L303" s="330"/>
      <c r="M303" s="330"/>
      <c r="N303" s="330"/>
      <c r="O303" s="330"/>
      <c r="P303" s="330"/>
      <c r="Q303" s="330"/>
      <c r="R303" s="330"/>
      <c r="S303" s="330"/>
    </row>
    <row r="304" spans="1:19" x14ac:dyDescent="0.2">
      <c r="A304" s="330"/>
      <c r="B304" s="667" t="s">
        <v>868</v>
      </c>
      <c r="C304" s="666" t="s">
        <v>999</v>
      </c>
      <c r="D304" s="665">
        <f>'Интерактивный прайс-лист'!$F$26*VLOOKUP($B304,last!$B$1:$C$1698,2,0)</f>
        <v>456</v>
      </c>
      <c r="E304" s="330"/>
      <c r="F304" s="330"/>
      <c r="G304" s="330"/>
      <c r="H304" s="330"/>
      <c r="I304" s="330"/>
      <c r="J304" s="330"/>
      <c r="K304" s="330"/>
      <c r="L304" s="330"/>
      <c r="M304" s="330"/>
      <c r="N304" s="330"/>
      <c r="O304" s="330"/>
      <c r="P304" s="330"/>
      <c r="Q304" s="330"/>
      <c r="R304" s="330"/>
      <c r="S304" s="330"/>
    </row>
    <row r="305" spans="1:19" x14ac:dyDescent="0.2">
      <c r="A305" s="330"/>
      <c r="B305" s="667" t="s">
        <v>867</v>
      </c>
      <c r="C305" s="666" t="s">
        <v>999</v>
      </c>
      <c r="D305" s="665">
        <f>'Интерактивный прайс-лист'!$F$26*VLOOKUP($B305,last!$B$1:$C$1698,2,0)</f>
        <v>476</v>
      </c>
      <c r="E305" s="330"/>
      <c r="F305" s="330"/>
      <c r="G305" s="330"/>
      <c r="H305" s="330"/>
      <c r="I305" s="330"/>
      <c r="J305" s="330"/>
      <c r="K305" s="330"/>
      <c r="L305" s="330"/>
      <c r="M305" s="330"/>
      <c r="N305" s="330"/>
      <c r="O305" s="330"/>
      <c r="P305" s="330"/>
      <c r="Q305" s="330"/>
      <c r="R305" s="330"/>
      <c r="S305" s="330"/>
    </row>
    <row r="306" spans="1:19" x14ac:dyDescent="0.2">
      <c r="A306" s="330"/>
      <c r="B306" s="667" t="s">
        <v>789</v>
      </c>
      <c r="C306" s="666" t="s">
        <v>999</v>
      </c>
      <c r="D306" s="665">
        <f>'Интерактивный прайс-лист'!$F$26*VLOOKUP($B306,last!$B$1:$C$1698,2,0)</f>
        <v>124</v>
      </c>
      <c r="E306" s="330"/>
      <c r="F306" s="330"/>
      <c r="G306" s="330"/>
      <c r="H306" s="330"/>
      <c r="I306" s="330"/>
      <c r="J306" s="330"/>
      <c r="K306" s="330"/>
      <c r="L306" s="330"/>
      <c r="M306" s="330"/>
      <c r="N306" s="330"/>
      <c r="O306" s="330"/>
      <c r="P306" s="330"/>
      <c r="Q306" s="330"/>
      <c r="R306" s="330"/>
      <c r="S306" s="330"/>
    </row>
    <row r="307" spans="1:19" x14ac:dyDescent="0.2">
      <c r="A307" s="330"/>
      <c r="B307" s="667" t="s">
        <v>788</v>
      </c>
      <c r="C307" s="666" t="s">
        <v>999</v>
      </c>
      <c r="D307" s="665">
        <f>'Интерактивный прайс-лист'!$F$26*VLOOKUP($B307,last!$B$1:$C$1698,2,0)</f>
        <v>132</v>
      </c>
      <c r="E307" s="330"/>
      <c r="F307" s="330"/>
      <c r="G307" s="330"/>
      <c r="H307" s="330"/>
      <c r="I307" s="330"/>
      <c r="J307" s="330"/>
      <c r="K307" s="330"/>
      <c r="L307" s="330"/>
      <c r="M307" s="330"/>
      <c r="N307" s="330"/>
      <c r="O307" s="330"/>
      <c r="P307" s="330"/>
      <c r="Q307" s="330"/>
      <c r="R307" s="330"/>
      <c r="S307" s="330"/>
    </row>
    <row r="308" spans="1:19" x14ac:dyDescent="0.2">
      <c r="A308" s="330"/>
      <c r="B308" s="667" t="s">
        <v>960</v>
      </c>
      <c r="C308" s="666" t="s">
        <v>999</v>
      </c>
      <c r="D308" s="665">
        <f>'Интерактивный прайс-лист'!$F$26*VLOOKUP($B308,last!$B$1:$C$1698,2,0)</f>
        <v>139</v>
      </c>
      <c r="E308" s="330"/>
      <c r="F308" s="330"/>
      <c r="G308" s="330"/>
      <c r="H308" s="330"/>
      <c r="I308" s="330"/>
      <c r="J308" s="330"/>
      <c r="K308" s="330"/>
      <c r="L308" s="330"/>
      <c r="M308" s="330"/>
      <c r="N308" s="330"/>
      <c r="O308" s="330"/>
      <c r="P308" s="330"/>
      <c r="Q308" s="330"/>
      <c r="R308" s="330"/>
      <c r="S308" s="330"/>
    </row>
    <row r="309" spans="1:19" x14ac:dyDescent="0.2">
      <c r="A309" s="330"/>
      <c r="B309" s="667" t="s">
        <v>954</v>
      </c>
      <c r="C309" s="666" t="s">
        <v>999</v>
      </c>
      <c r="D309" s="665">
        <f>'Интерактивный прайс-лист'!$F$26*VLOOKUP($B309,last!$B$1:$C$1698,2,0)</f>
        <v>220</v>
      </c>
      <c r="E309" s="330"/>
      <c r="F309" s="330"/>
      <c r="G309" s="330"/>
      <c r="H309" s="330"/>
      <c r="I309" s="330"/>
      <c r="J309" s="330"/>
      <c r="K309" s="330"/>
      <c r="L309" s="330"/>
      <c r="M309" s="330"/>
      <c r="N309" s="330"/>
      <c r="O309" s="330"/>
      <c r="P309" s="330"/>
      <c r="Q309" s="330"/>
      <c r="R309" s="330"/>
      <c r="S309" s="330"/>
    </row>
    <row r="310" spans="1:19" x14ac:dyDescent="0.2">
      <c r="A310" s="330"/>
      <c r="B310" s="667" t="s">
        <v>953</v>
      </c>
      <c r="C310" s="666" t="s">
        <v>999</v>
      </c>
      <c r="D310" s="665">
        <f>'Интерактивный прайс-лист'!$F$26*VLOOKUP($B310,last!$B$1:$C$1698,2,0)</f>
        <v>220</v>
      </c>
      <c r="E310" s="330"/>
      <c r="F310" s="330"/>
      <c r="G310" s="330"/>
      <c r="H310" s="330"/>
      <c r="I310" s="330"/>
      <c r="J310" s="330"/>
      <c r="K310" s="330"/>
      <c r="L310" s="330"/>
      <c r="M310" s="330"/>
      <c r="N310" s="330"/>
      <c r="O310" s="330"/>
      <c r="P310" s="330"/>
      <c r="Q310" s="330"/>
      <c r="R310" s="330"/>
      <c r="S310" s="330"/>
    </row>
    <row r="311" spans="1:19" x14ac:dyDescent="0.2">
      <c r="A311" s="330"/>
      <c r="B311" s="667" t="s">
        <v>948</v>
      </c>
      <c r="C311" s="666" t="s">
        <v>999</v>
      </c>
      <c r="D311" s="665">
        <f>'Интерактивный прайс-лист'!$F$26*VLOOKUP($B311,last!$B$1:$C$1698,2,0)</f>
        <v>191</v>
      </c>
      <c r="E311" s="330"/>
      <c r="F311" s="330"/>
      <c r="G311" s="330"/>
      <c r="H311" s="330"/>
      <c r="I311" s="330"/>
      <c r="J311" s="330"/>
      <c r="K311" s="330"/>
      <c r="L311" s="330"/>
      <c r="M311" s="330"/>
      <c r="N311" s="330"/>
      <c r="O311" s="330"/>
      <c r="P311" s="330"/>
      <c r="Q311" s="330"/>
      <c r="R311" s="330"/>
      <c r="S311" s="330"/>
    </row>
    <row r="312" spans="1:19" x14ac:dyDescent="0.2">
      <c r="A312" s="330"/>
      <c r="B312" s="667" t="s">
        <v>947</v>
      </c>
      <c r="C312" s="666" t="s">
        <v>999</v>
      </c>
      <c r="D312" s="665">
        <f>'Интерактивный прайс-лист'!$F$26*VLOOKUP($B312,last!$B$1:$C$1698,2,0)</f>
        <v>191</v>
      </c>
      <c r="E312" s="330"/>
      <c r="F312" s="330"/>
      <c r="G312" s="330"/>
      <c r="H312" s="330"/>
      <c r="I312" s="330"/>
      <c r="J312" s="330"/>
      <c r="K312" s="330"/>
      <c r="L312" s="330"/>
      <c r="M312" s="330"/>
      <c r="N312" s="330"/>
      <c r="O312" s="330"/>
      <c r="P312" s="330"/>
      <c r="Q312" s="330"/>
      <c r="R312" s="330"/>
      <c r="S312" s="330"/>
    </row>
    <row r="313" spans="1:19" x14ac:dyDescent="0.2">
      <c r="A313" s="330"/>
      <c r="B313" s="667" t="s">
        <v>229</v>
      </c>
      <c r="C313" s="666" t="s">
        <v>999</v>
      </c>
      <c r="D313" s="665">
        <f>'Интерактивный прайс-лист'!$F$26*VLOOKUP($B313,last!$B$1:$C$1698,2,0)</f>
        <v>157</v>
      </c>
      <c r="E313" s="330"/>
      <c r="F313" s="330"/>
      <c r="G313" s="330"/>
      <c r="H313" s="330"/>
      <c r="I313" s="330"/>
      <c r="J313" s="330"/>
      <c r="K313" s="330"/>
      <c r="L313" s="330"/>
      <c r="M313" s="330"/>
      <c r="N313" s="330"/>
      <c r="O313" s="330"/>
      <c r="P313" s="330"/>
      <c r="Q313" s="330"/>
      <c r="R313" s="330"/>
      <c r="S313" s="330"/>
    </row>
    <row r="314" spans="1:19" x14ac:dyDescent="0.2">
      <c r="A314" s="330"/>
      <c r="B314" s="667" t="s">
        <v>73</v>
      </c>
      <c r="C314" s="666" t="s">
        <v>999</v>
      </c>
      <c r="D314" s="665">
        <f>'Интерактивный прайс-лист'!$F$26*VLOOKUP($B314,last!$B$1:$C$1698,2,0)</f>
        <v>33</v>
      </c>
      <c r="E314" s="330"/>
      <c r="F314" s="330"/>
      <c r="G314" s="330"/>
      <c r="H314" s="330"/>
      <c r="I314" s="330"/>
      <c r="J314" s="330"/>
      <c r="K314" s="330"/>
      <c r="L314" s="330"/>
      <c r="M314" s="330"/>
      <c r="N314" s="330"/>
      <c r="O314" s="330"/>
      <c r="P314" s="330"/>
      <c r="Q314" s="330"/>
      <c r="R314" s="330"/>
      <c r="S314" s="330"/>
    </row>
    <row r="315" spans="1:19" x14ac:dyDescent="0.2">
      <c r="A315" s="330"/>
      <c r="B315" s="667" t="s">
        <v>581</v>
      </c>
      <c r="C315" s="666" t="s">
        <v>999</v>
      </c>
      <c r="D315" s="665">
        <f>'Интерактивный прайс-лист'!$F$26*VLOOKUP($B315,last!$B$1:$C$1698,2,0)</f>
        <v>122</v>
      </c>
      <c r="E315" s="330"/>
      <c r="F315" s="330"/>
      <c r="G315" s="330"/>
      <c r="H315" s="330"/>
      <c r="I315" s="330"/>
      <c r="J315" s="330"/>
      <c r="K315" s="330"/>
      <c r="L315" s="330"/>
      <c r="M315" s="330"/>
      <c r="N315" s="330"/>
      <c r="O315" s="330"/>
      <c r="P315" s="330"/>
      <c r="Q315" s="330"/>
      <c r="R315" s="330"/>
      <c r="S315" s="330"/>
    </row>
    <row r="316" spans="1:19" x14ac:dyDescent="0.2">
      <c r="A316" s="330"/>
      <c r="B316" s="667" t="s">
        <v>771</v>
      </c>
      <c r="C316" s="666" t="s">
        <v>999</v>
      </c>
      <c r="D316" s="665">
        <f>'Интерактивный прайс-лист'!$F$26*VLOOKUP($B316,last!$B$1:$C$1698,2,0)</f>
        <v>179</v>
      </c>
      <c r="E316" s="330"/>
      <c r="F316" s="330"/>
      <c r="G316" s="330"/>
      <c r="H316" s="330"/>
      <c r="I316" s="330"/>
      <c r="J316" s="330"/>
      <c r="K316" s="330"/>
      <c r="L316" s="330"/>
      <c r="M316" s="330"/>
      <c r="N316" s="330"/>
      <c r="O316" s="330"/>
      <c r="P316" s="330"/>
      <c r="Q316" s="330"/>
      <c r="R316" s="330"/>
      <c r="S316" s="330"/>
    </row>
    <row r="317" spans="1:19" x14ac:dyDescent="0.2">
      <c r="A317" s="330"/>
      <c r="B317" s="667" t="s">
        <v>856</v>
      </c>
      <c r="C317" s="666" t="s">
        <v>999</v>
      </c>
      <c r="D317" s="665">
        <f>'Интерактивный прайс-лист'!$F$26*VLOOKUP($B317,last!$B$1:$C$1698,2,0)</f>
        <v>53</v>
      </c>
      <c r="E317" s="330"/>
      <c r="F317" s="330"/>
      <c r="G317" s="330"/>
      <c r="H317" s="330"/>
      <c r="I317" s="330"/>
      <c r="J317" s="330"/>
      <c r="K317" s="330"/>
      <c r="L317" s="330"/>
      <c r="M317" s="330"/>
      <c r="N317" s="330"/>
      <c r="O317" s="330"/>
      <c r="P317" s="330"/>
      <c r="Q317" s="330"/>
      <c r="R317" s="330"/>
      <c r="S317" s="330"/>
    </row>
    <row r="318" spans="1:19" x14ac:dyDescent="0.2">
      <c r="A318" s="330"/>
      <c r="B318" s="667" t="s">
        <v>863</v>
      </c>
      <c r="C318" s="666" t="s">
        <v>999</v>
      </c>
      <c r="D318" s="665">
        <f>'Интерактивный прайс-лист'!$F$26*VLOOKUP($B318,last!$B$1:$C$1698,2,0)</f>
        <v>182</v>
      </c>
      <c r="E318" s="330"/>
      <c r="F318" s="330"/>
      <c r="G318" s="330"/>
      <c r="H318" s="330"/>
      <c r="I318" s="330"/>
      <c r="J318" s="330"/>
      <c r="K318" s="330"/>
      <c r="L318" s="330"/>
      <c r="M318" s="330"/>
      <c r="N318" s="330"/>
      <c r="O318" s="330"/>
      <c r="P318" s="330"/>
      <c r="Q318" s="330"/>
      <c r="R318" s="330"/>
      <c r="S318" s="330"/>
    </row>
    <row r="319" spans="1:19" x14ac:dyDescent="0.2">
      <c r="A319" s="330"/>
      <c r="B319" s="667" t="s">
        <v>862</v>
      </c>
      <c r="C319" s="666" t="s">
        <v>999</v>
      </c>
      <c r="D319" s="665">
        <f>'Интерактивный прайс-лист'!$F$26*VLOOKUP($B319,last!$B$1:$C$1698,2,0)</f>
        <v>217</v>
      </c>
      <c r="E319" s="330"/>
      <c r="F319" s="330"/>
      <c r="G319" s="330"/>
      <c r="H319" s="330"/>
      <c r="I319" s="330"/>
      <c r="J319" s="330"/>
      <c r="K319" s="330"/>
      <c r="L319" s="330"/>
      <c r="M319" s="330"/>
      <c r="N319" s="330"/>
      <c r="O319" s="330"/>
      <c r="P319" s="330"/>
      <c r="Q319" s="330"/>
      <c r="R319" s="330"/>
      <c r="S319" s="330"/>
    </row>
    <row r="320" spans="1:19" x14ac:dyDescent="0.2">
      <c r="A320" s="330"/>
      <c r="B320" s="667" t="s">
        <v>861</v>
      </c>
      <c r="C320" s="666" t="s">
        <v>999</v>
      </c>
      <c r="D320" s="665">
        <f>'Интерактивный прайс-лист'!$F$26*VLOOKUP($B320,last!$B$1:$C$1698,2,0)</f>
        <v>304</v>
      </c>
      <c r="E320" s="330"/>
      <c r="F320" s="330"/>
      <c r="G320" s="330"/>
      <c r="H320" s="330"/>
      <c r="I320" s="330"/>
      <c r="J320" s="330"/>
      <c r="K320" s="330"/>
      <c r="L320" s="330"/>
      <c r="M320" s="330"/>
      <c r="N320" s="330"/>
      <c r="O320" s="330"/>
      <c r="P320" s="330"/>
      <c r="Q320" s="330"/>
      <c r="R320" s="330"/>
      <c r="S320" s="330"/>
    </row>
    <row r="321" spans="1:19" x14ac:dyDescent="0.2">
      <c r="A321" s="330"/>
      <c r="B321" s="667" t="s">
        <v>823</v>
      </c>
      <c r="C321" s="666" t="s">
        <v>999</v>
      </c>
      <c r="D321" s="665">
        <f>'Интерактивный прайс-лист'!$F$26*VLOOKUP($B321,last!$B$1:$C$1698,2,0)</f>
        <v>313</v>
      </c>
      <c r="E321" s="330"/>
      <c r="F321" s="330"/>
      <c r="G321" s="330"/>
      <c r="H321" s="330"/>
      <c r="I321" s="330"/>
      <c r="J321" s="330"/>
      <c r="K321" s="330"/>
      <c r="L321" s="330"/>
      <c r="M321" s="330"/>
      <c r="N321" s="330"/>
      <c r="O321" s="330"/>
      <c r="P321" s="330"/>
      <c r="Q321" s="330"/>
      <c r="R321" s="330"/>
      <c r="S321" s="330"/>
    </row>
    <row r="322" spans="1:19" x14ac:dyDescent="0.2">
      <c r="A322" s="330"/>
      <c r="B322" s="667" t="s">
        <v>822</v>
      </c>
      <c r="C322" s="666" t="s">
        <v>999</v>
      </c>
      <c r="D322" s="665">
        <f>'Интерактивный прайс-лист'!$F$26*VLOOKUP($B322,last!$B$1:$C$1698,2,0)</f>
        <v>313</v>
      </c>
      <c r="E322" s="330"/>
      <c r="F322" s="330"/>
      <c r="G322" s="330"/>
      <c r="H322" s="330"/>
      <c r="I322" s="330"/>
      <c r="J322" s="330"/>
      <c r="K322" s="330"/>
      <c r="L322" s="330"/>
      <c r="M322" s="330"/>
      <c r="N322" s="330"/>
      <c r="O322" s="330"/>
      <c r="P322" s="330"/>
      <c r="Q322" s="330"/>
      <c r="R322" s="330"/>
      <c r="S322" s="330"/>
    </row>
    <row r="323" spans="1:19" x14ac:dyDescent="0.2">
      <c r="A323" s="330"/>
      <c r="B323" s="667" t="s">
        <v>821</v>
      </c>
      <c r="C323" s="666" t="s">
        <v>999</v>
      </c>
      <c r="D323" s="665">
        <f>'Интерактивный прайс-лист'!$F$26*VLOOKUP($B323,last!$B$1:$C$1698,2,0)</f>
        <v>333</v>
      </c>
      <c r="E323" s="330"/>
      <c r="F323" s="330"/>
      <c r="G323" s="330"/>
      <c r="H323" s="330"/>
      <c r="I323" s="330"/>
      <c r="J323" s="330"/>
      <c r="K323" s="330"/>
      <c r="L323" s="330"/>
      <c r="M323" s="330"/>
      <c r="N323" s="330"/>
      <c r="O323" s="330"/>
      <c r="P323" s="330"/>
      <c r="Q323" s="330"/>
      <c r="R323" s="330"/>
      <c r="S323" s="330"/>
    </row>
    <row r="324" spans="1:19" x14ac:dyDescent="0.2">
      <c r="A324" s="330"/>
      <c r="B324" s="667" t="s">
        <v>820</v>
      </c>
      <c r="C324" s="666" t="s">
        <v>999</v>
      </c>
      <c r="D324" s="665">
        <f>'Интерактивный прайс-лист'!$F$26*VLOOKUP($B324,last!$B$1:$C$1698,2,0)</f>
        <v>359</v>
      </c>
      <c r="E324" s="330"/>
      <c r="F324" s="330"/>
      <c r="G324" s="330"/>
      <c r="H324" s="330"/>
      <c r="I324" s="330"/>
      <c r="J324" s="330"/>
      <c r="K324" s="330"/>
      <c r="L324" s="330"/>
      <c r="M324" s="330"/>
      <c r="N324" s="330"/>
      <c r="O324" s="330"/>
      <c r="P324" s="330"/>
      <c r="Q324" s="330"/>
      <c r="R324" s="330"/>
      <c r="S324" s="330"/>
    </row>
    <row r="325" spans="1:19" x14ac:dyDescent="0.2">
      <c r="A325" s="330"/>
      <c r="B325" s="667" t="s">
        <v>819</v>
      </c>
      <c r="C325" s="666" t="s">
        <v>999</v>
      </c>
      <c r="D325" s="665">
        <f>'Интерактивный прайс-лист'!$F$26*VLOOKUP($B325,last!$B$1:$C$1698,2,0)</f>
        <v>367</v>
      </c>
      <c r="E325" s="330"/>
      <c r="F325" s="330"/>
      <c r="G325" s="330"/>
      <c r="H325" s="330"/>
      <c r="I325" s="330"/>
      <c r="J325" s="330"/>
      <c r="K325" s="330"/>
      <c r="L325" s="330"/>
      <c r="M325" s="330"/>
      <c r="N325" s="330"/>
      <c r="O325" s="330"/>
      <c r="P325" s="330"/>
      <c r="Q325" s="330"/>
      <c r="R325" s="330"/>
      <c r="S325" s="330"/>
    </row>
    <row r="326" spans="1:19" x14ac:dyDescent="0.2">
      <c r="A326" s="330"/>
      <c r="B326" s="667" t="s">
        <v>834</v>
      </c>
      <c r="C326" s="666" t="s">
        <v>999</v>
      </c>
      <c r="D326" s="665">
        <f>'Интерактивный прайс-лист'!$F$26*VLOOKUP($B326,last!$B$1:$C$1698,2,0)</f>
        <v>635</v>
      </c>
      <c r="E326" s="330"/>
      <c r="F326" s="330"/>
      <c r="G326" s="330"/>
      <c r="H326" s="330"/>
      <c r="I326" s="330"/>
      <c r="J326" s="330"/>
      <c r="K326" s="330"/>
      <c r="L326" s="330"/>
      <c r="M326" s="330"/>
      <c r="N326" s="330"/>
      <c r="O326" s="330"/>
      <c r="P326" s="330"/>
      <c r="Q326" s="330"/>
      <c r="R326" s="330"/>
      <c r="S326" s="330"/>
    </row>
    <row r="327" spans="1:19" x14ac:dyDescent="0.2">
      <c r="A327" s="330"/>
      <c r="B327" s="667" t="s">
        <v>833</v>
      </c>
      <c r="C327" s="666" t="s">
        <v>999</v>
      </c>
      <c r="D327" s="665">
        <f>'Интерактивный прайс-лист'!$F$26*VLOOKUP($B327,last!$B$1:$C$1698,2,0)</f>
        <v>635</v>
      </c>
      <c r="E327" s="330"/>
      <c r="F327" s="330"/>
      <c r="G327" s="330"/>
      <c r="H327" s="330"/>
      <c r="I327" s="330"/>
      <c r="J327" s="330"/>
      <c r="K327" s="330"/>
      <c r="L327" s="330"/>
      <c r="M327" s="330"/>
      <c r="N327" s="330"/>
      <c r="O327" s="330"/>
      <c r="P327" s="330"/>
      <c r="Q327" s="330"/>
      <c r="R327" s="330"/>
      <c r="S327" s="330"/>
    </row>
    <row r="328" spans="1:19" x14ac:dyDescent="0.2">
      <c r="A328" s="330"/>
      <c r="B328" s="667" t="s">
        <v>832</v>
      </c>
      <c r="C328" s="666" t="s">
        <v>999</v>
      </c>
      <c r="D328" s="665">
        <f>'Интерактивный прайс-лист'!$F$26*VLOOKUP($B328,last!$B$1:$C$1698,2,0)</f>
        <v>635</v>
      </c>
      <c r="E328" s="330"/>
      <c r="F328" s="330"/>
      <c r="G328" s="330"/>
      <c r="H328" s="330"/>
      <c r="I328" s="330"/>
      <c r="J328" s="330"/>
      <c r="K328" s="330"/>
      <c r="L328" s="330"/>
      <c r="M328" s="330"/>
      <c r="N328" s="330"/>
      <c r="O328" s="330"/>
      <c r="P328" s="330"/>
      <c r="Q328" s="330"/>
      <c r="R328" s="330"/>
      <c r="S328" s="330"/>
    </row>
    <row r="329" spans="1:19" x14ac:dyDescent="0.2">
      <c r="A329" s="330"/>
      <c r="B329" s="667" t="s">
        <v>831</v>
      </c>
      <c r="C329" s="666" t="s">
        <v>999</v>
      </c>
      <c r="D329" s="665">
        <f>'Интерактивный прайс-лист'!$F$26*VLOOKUP($B329,last!$B$1:$C$1698,2,0)</f>
        <v>778</v>
      </c>
      <c r="E329" s="330"/>
      <c r="F329" s="330"/>
      <c r="G329" s="330"/>
      <c r="H329" s="330"/>
      <c r="I329" s="330"/>
      <c r="J329" s="330"/>
      <c r="K329" s="330"/>
      <c r="L329" s="330"/>
      <c r="M329" s="330"/>
      <c r="N329" s="330"/>
      <c r="O329" s="330"/>
      <c r="P329" s="330"/>
      <c r="Q329" s="330"/>
      <c r="R329" s="330"/>
      <c r="S329" s="330"/>
    </row>
    <row r="330" spans="1:19" x14ac:dyDescent="0.2">
      <c r="A330" s="330"/>
      <c r="B330" s="667" t="s">
        <v>838</v>
      </c>
      <c r="C330" s="666" t="s">
        <v>999</v>
      </c>
      <c r="D330" s="665">
        <f>'Интерактивный прайс-лист'!$F$26*VLOOKUP($B330,last!$B$1:$C$1698,2,0)</f>
        <v>635</v>
      </c>
      <c r="E330" s="330"/>
      <c r="F330" s="330"/>
      <c r="G330" s="330"/>
      <c r="H330" s="330"/>
      <c r="I330" s="330"/>
      <c r="J330" s="330"/>
      <c r="K330" s="330"/>
      <c r="L330" s="330"/>
      <c r="M330" s="330"/>
      <c r="N330" s="330"/>
      <c r="O330" s="330"/>
      <c r="P330" s="330"/>
      <c r="Q330" s="330"/>
      <c r="R330" s="330"/>
      <c r="S330" s="330"/>
    </row>
    <row r="331" spans="1:19" x14ac:dyDescent="0.2">
      <c r="A331" s="330"/>
      <c r="B331" s="667" t="s">
        <v>837</v>
      </c>
      <c r="C331" s="666" t="s">
        <v>999</v>
      </c>
      <c r="D331" s="665">
        <f>'Интерактивный прайс-лист'!$F$26*VLOOKUP($B331,last!$B$1:$C$1698,2,0)</f>
        <v>635</v>
      </c>
      <c r="E331" s="330"/>
      <c r="F331" s="330"/>
      <c r="G331" s="330"/>
      <c r="H331" s="330"/>
      <c r="I331" s="330"/>
      <c r="J331" s="330"/>
      <c r="K331" s="330"/>
      <c r="L331" s="330"/>
      <c r="M331" s="330"/>
      <c r="N331" s="330"/>
      <c r="O331" s="330"/>
      <c r="P331" s="330"/>
      <c r="Q331" s="330"/>
      <c r="R331" s="330"/>
      <c r="S331" s="330"/>
    </row>
    <row r="332" spans="1:19" x14ac:dyDescent="0.2">
      <c r="A332" s="330"/>
      <c r="B332" s="667" t="s">
        <v>836</v>
      </c>
      <c r="C332" s="666" t="s">
        <v>999</v>
      </c>
      <c r="D332" s="665">
        <f>'Интерактивный прайс-лист'!$F$26*VLOOKUP($B332,last!$B$1:$C$1698,2,0)</f>
        <v>635</v>
      </c>
      <c r="E332" s="330"/>
      <c r="F332" s="330"/>
      <c r="G332" s="330"/>
      <c r="H332" s="330"/>
      <c r="I332" s="330"/>
      <c r="J332" s="330"/>
      <c r="K332" s="330"/>
      <c r="L332" s="330"/>
      <c r="M332" s="330"/>
      <c r="N332" s="330"/>
      <c r="O332" s="330"/>
      <c r="P332" s="330"/>
      <c r="Q332" s="330"/>
      <c r="R332" s="330"/>
      <c r="S332" s="330"/>
    </row>
    <row r="333" spans="1:19" x14ac:dyDescent="0.2">
      <c r="A333" s="330"/>
      <c r="B333" s="667" t="s">
        <v>835</v>
      </c>
      <c r="C333" s="666" t="s">
        <v>999</v>
      </c>
      <c r="D333" s="665">
        <f>'Интерактивный прайс-лист'!$F$26*VLOOKUP($B333,last!$B$1:$C$1698,2,0)</f>
        <v>778</v>
      </c>
      <c r="E333" s="330"/>
      <c r="F333" s="330"/>
      <c r="G333" s="330"/>
      <c r="H333" s="330"/>
      <c r="I333" s="330"/>
      <c r="J333" s="330"/>
      <c r="K333" s="330"/>
      <c r="L333" s="330"/>
      <c r="M333" s="330"/>
      <c r="N333" s="330"/>
      <c r="O333" s="330"/>
      <c r="P333" s="330"/>
      <c r="Q333" s="330"/>
      <c r="R333" s="330"/>
      <c r="S333" s="330"/>
    </row>
    <row r="334" spans="1:19" x14ac:dyDescent="0.2">
      <c r="A334" s="330"/>
      <c r="B334" s="667" t="s">
        <v>759</v>
      </c>
      <c r="C334" s="666" t="s">
        <v>999</v>
      </c>
      <c r="D334" s="665">
        <f>'Интерактивный прайс-лист'!$F$26*VLOOKUP($B334,last!$B$1:$C$1698,2,0)</f>
        <v>29</v>
      </c>
      <c r="E334" s="330"/>
      <c r="F334" s="330"/>
      <c r="G334" s="330"/>
      <c r="H334" s="330"/>
      <c r="I334" s="330"/>
      <c r="J334" s="330"/>
      <c r="K334" s="330"/>
      <c r="L334" s="330"/>
      <c r="M334" s="330"/>
      <c r="N334" s="330"/>
      <c r="O334" s="330"/>
      <c r="P334" s="330"/>
      <c r="Q334" s="330"/>
      <c r="R334" s="330"/>
      <c r="S334" s="330"/>
    </row>
    <row r="335" spans="1:19" x14ac:dyDescent="0.2">
      <c r="A335" s="330"/>
      <c r="B335" s="667" t="s">
        <v>758</v>
      </c>
      <c r="C335" s="666" t="s">
        <v>999</v>
      </c>
      <c r="D335" s="665">
        <f>'Интерактивный прайс-лист'!$F$26*VLOOKUP($B335,last!$B$1:$C$1698,2,0)</f>
        <v>29</v>
      </c>
      <c r="E335" s="330"/>
      <c r="F335" s="330"/>
      <c r="G335" s="330"/>
      <c r="H335" s="330"/>
      <c r="I335" s="330"/>
      <c r="J335" s="330"/>
      <c r="K335" s="330"/>
      <c r="L335" s="330"/>
      <c r="M335" s="330"/>
      <c r="N335" s="330"/>
      <c r="O335" s="330"/>
      <c r="P335" s="330"/>
      <c r="Q335" s="330"/>
      <c r="R335" s="330"/>
      <c r="S335" s="330"/>
    </row>
    <row r="336" spans="1:19" x14ac:dyDescent="0.2">
      <c r="A336" s="330"/>
      <c r="B336" s="667" t="s">
        <v>757</v>
      </c>
      <c r="C336" s="666" t="s">
        <v>999</v>
      </c>
      <c r="D336" s="665">
        <f>'Интерактивный прайс-лист'!$F$26*VLOOKUP($B336,last!$B$1:$C$1698,2,0)</f>
        <v>47</v>
      </c>
      <c r="E336" s="330"/>
      <c r="F336" s="330"/>
      <c r="G336" s="330"/>
      <c r="H336" s="330"/>
      <c r="I336" s="330"/>
      <c r="J336" s="330"/>
      <c r="K336" s="330"/>
      <c r="L336" s="330"/>
      <c r="M336" s="330"/>
      <c r="N336" s="330"/>
      <c r="O336" s="330"/>
      <c r="P336" s="330"/>
      <c r="Q336" s="330"/>
      <c r="R336" s="330"/>
      <c r="S336" s="330"/>
    </row>
    <row r="337" spans="1:19" x14ac:dyDescent="0.2">
      <c r="A337" s="330"/>
      <c r="B337" s="667" t="s">
        <v>756</v>
      </c>
      <c r="C337" s="666" t="s">
        <v>999</v>
      </c>
      <c r="D337" s="665">
        <f>'Интерактивный прайс-лист'!$F$26*VLOOKUP($B337,last!$B$1:$C$1698,2,0)</f>
        <v>55</v>
      </c>
      <c r="E337" s="330"/>
      <c r="F337" s="330"/>
      <c r="G337" s="330"/>
      <c r="H337" s="330"/>
      <c r="I337" s="330"/>
      <c r="J337" s="330"/>
      <c r="K337" s="330"/>
      <c r="L337" s="330"/>
      <c r="M337" s="330"/>
      <c r="N337" s="330"/>
      <c r="O337" s="330"/>
      <c r="P337" s="330"/>
      <c r="Q337" s="330"/>
      <c r="R337" s="330"/>
      <c r="S337" s="330"/>
    </row>
    <row r="338" spans="1:19" x14ac:dyDescent="0.2">
      <c r="A338" s="330"/>
      <c r="B338" s="667" t="s">
        <v>755</v>
      </c>
      <c r="C338" s="666" t="s">
        <v>999</v>
      </c>
      <c r="D338" s="665">
        <f>'Интерактивный прайс-лист'!$F$26*VLOOKUP($B338,last!$B$1:$C$1698,2,0)</f>
        <v>66</v>
      </c>
      <c r="E338" s="330"/>
      <c r="F338" s="330"/>
      <c r="G338" s="330"/>
      <c r="H338" s="330"/>
      <c r="I338" s="330"/>
      <c r="J338" s="330"/>
      <c r="K338" s="330"/>
      <c r="L338" s="330"/>
      <c r="M338" s="330"/>
      <c r="N338" s="330"/>
      <c r="O338" s="330"/>
      <c r="P338" s="330"/>
      <c r="Q338" s="330"/>
      <c r="R338" s="330"/>
      <c r="S338" s="330"/>
    </row>
    <row r="339" spans="1:19" ht="13.5" thickBot="1" x14ac:dyDescent="0.25">
      <c r="A339" s="330"/>
      <c r="B339" s="664" t="s">
        <v>754</v>
      </c>
      <c r="C339" s="663" t="s">
        <v>999</v>
      </c>
      <c r="D339" s="662">
        <f>'Интерактивный прайс-лист'!$F$26*VLOOKUP($B339,last!$B$1:$C$1698,2,0)</f>
        <v>89</v>
      </c>
      <c r="E339" s="330"/>
      <c r="F339" s="330"/>
      <c r="G339" s="330"/>
      <c r="H339" s="330"/>
      <c r="I339" s="330"/>
      <c r="J339" s="330"/>
      <c r="K339" s="330"/>
      <c r="L339" s="330"/>
      <c r="M339" s="330"/>
      <c r="N339" s="330"/>
      <c r="O339" s="330"/>
      <c r="P339" s="330"/>
      <c r="Q339" s="330"/>
      <c r="R339" s="330"/>
      <c r="S339" s="330"/>
    </row>
  </sheetData>
  <sheetProtection password="CC0B" sheet="1" objects="1" scenarios="1"/>
  <mergeCells count="223">
    <mergeCell ref="A214:B214"/>
    <mergeCell ref="A215:B215"/>
    <mergeCell ref="A216:B216"/>
    <mergeCell ref="A203:B203"/>
    <mergeCell ref="A204:B204"/>
    <mergeCell ref="A206:C206"/>
    <mergeCell ref="A207:B207"/>
    <mergeCell ref="A208:B208"/>
    <mergeCell ref="A209:B209"/>
    <mergeCell ref="A210:B210"/>
    <mergeCell ref="A212:C212"/>
    <mergeCell ref="A213:B213"/>
    <mergeCell ref="A193:C193"/>
    <mergeCell ref="A194:C194"/>
    <mergeCell ref="A195:B195"/>
    <mergeCell ref="A196:B196"/>
    <mergeCell ref="A197:B197"/>
    <mergeCell ref="A198:B198"/>
    <mergeCell ref="A200:C200"/>
    <mergeCell ref="A201:B201"/>
    <mergeCell ref="A202:B202"/>
    <mergeCell ref="A161:B161"/>
    <mergeCell ref="A162:B162"/>
    <mergeCell ref="A142:C142"/>
    <mergeCell ref="A143:B143"/>
    <mergeCell ref="A144:B144"/>
    <mergeCell ref="A145:B145"/>
    <mergeCell ref="A146:B146"/>
    <mergeCell ref="A148:C148"/>
    <mergeCell ref="A149:B149"/>
    <mergeCell ref="A150:B150"/>
    <mergeCell ref="A151:B151"/>
    <mergeCell ref="A160:C160"/>
    <mergeCell ref="A93:B93"/>
    <mergeCell ref="A94:B94"/>
    <mergeCell ref="A96:C96"/>
    <mergeCell ref="A97:B97"/>
    <mergeCell ref="A98:B98"/>
    <mergeCell ref="A110:B110"/>
    <mergeCell ref="A111:B111"/>
    <mergeCell ref="A112:B112"/>
    <mergeCell ref="A141:C141"/>
    <mergeCell ref="A99:B99"/>
    <mergeCell ref="A100:B100"/>
    <mergeCell ref="A102:C102"/>
    <mergeCell ref="A103:B103"/>
    <mergeCell ref="A104:B104"/>
    <mergeCell ref="A105:B105"/>
    <mergeCell ref="A106:B106"/>
    <mergeCell ref="A108:C108"/>
    <mergeCell ref="A109:B109"/>
    <mergeCell ref="A40:B40"/>
    <mergeCell ref="A43:A44"/>
    <mergeCell ref="A49:C49"/>
    <mergeCell ref="A67:B67"/>
    <mergeCell ref="A70:C70"/>
    <mergeCell ref="A89:C89"/>
    <mergeCell ref="A90:C90"/>
    <mergeCell ref="A91:B91"/>
    <mergeCell ref="A92:B92"/>
    <mergeCell ref="A68:B68"/>
    <mergeCell ref="A76:C76"/>
    <mergeCell ref="A183:B183"/>
    <mergeCell ref="A189:B189"/>
    <mergeCell ref="A190:B190"/>
    <mergeCell ref="A219:C219"/>
    <mergeCell ref="A134:C134"/>
    <mergeCell ref="A220:C220"/>
    <mergeCell ref="A8:C8"/>
    <mergeCell ref="A9:A10"/>
    <mergeCell ref="A12:B12"/>
    <mergeCell ref="A14:C14"/>
    <mergeCell ref="A15:A16"/>
    <mergeCell ref="A18:B18"/>
    <mergeCell ref="A21:C21"/>
    <mergeCell ref="A22:C22"/>
    <mergeCell ref="A180:C180"/>
    <mergeCell ref="A117:B117"/>
    <mergeCell ref="A118:B118"/>
    <mergeCell ref="A119:B119"/>
    <mergeCell ref="A125:B125"/>
    <mergeCell ref="A126:B126"/>
    <mergeCell ref="A128:C128"/>
    <mergeCell ref="A50:C50"/>
    <mergeCell ref="A167:C167"/>
    <mergeCell ref="A56:C56"/>
    <mergeCell ref="A235:B235"/>
    <mergeCell ref="A169:B169"/>
    <mergeCell ref="A170:B170"/>
    <mergeCell ref="A171:B171"/>
    <mergeCell ref="A174:C174"/>
    <mergeCell ref="A175:B175"/>
    <mergeCell ref="A120:B120"/>
    <mergeCell ref="A176:B176"/>
    <mergeCell ref="A177:B177"/>
    <mergeCell ref="A178:B178"/>
    <mergeCell ref="A135:B135"/>
    <mergeCell ref="A136:B136"/>
    <mergeCell ref="A137:B137"/>
    <mergeCell ref="A138:B138"/>
    <mergeCell ref="A168:C168"/>
    <mergeCell ref="A172:B172"/>
    <mergeCell ref="A163:B163"/>
    <mergeCell ref="A164:B164"/>
    <mergeCell ref="A152:B152"/>
    <mergeCell ref="A154:C154"/>
    <mergeCell ref="A155:B155"/>
    <mergeCell ref="A156:B156"/>
    <mergeCell ref="A157:B157"/>
    <mergeCell ref="A158:B158"/>
    <mergeCell ref="A221:B221"/>
    <mergeCell ref="A222:B222"/>
    <mergeCell ref="A223:B223"/>
    <mergeCell ref="B279:D279"/>
    <mergeCell ref="A261:B261"/>
    <mergeCell ref="A262:B262"/>
    <mergeCell ref="A263:B263"/>
    <mergeCell ref="A227:C227"/>
    <mergeCell ref="A253:B253"/>
    <mergeCell ref="A254:B254"/>
    <mergeCell ref="A255:B255"/>
    <mergeCell ref="A239:C239"/>
    <mergeCell ref="A240:B240"/>
    <mergeCell ref="A241:B241"/>
    <mergeCell ref="A242:B242"/>
    <mergeCell ref="A232:B232"/>
    <mergeCell ref="A269:C269"/>
    <mergeCell ref="A244:B244"/>
    <mergeCell ref="A224:B224"/>
    <mergeCell ref="A229:C229"/>
    <mergeCell ref="A228:C228"/>
    <mergeCell ref="A233:B233"/>
    <mergeCell ref="A234:B234"/>
    <mergeCell ref="A259:C259"/>
    <mergeCell ref="A188:B188"/>
    <mergeCell ref="A79:B79"/>
    <mergeCell ref="A71:B71"/>
    <mergeCell ref="A115:C115"/>
    <mergeCell ref="A129:B129"/>
    <mergeCell ref="A122:C122"/>
    <mergeCell ref="A123:B123"/>
    <mergeCell ref="A83:B83"/>
    <mergeCell ref="A84:B84"/>
    <mergeCell ref="A130:B130"/>
    <mergeCell ref="A131:B131"/>
    <mergeCell ref="A85:B85"/>
    <mergeCell ref="A86:B86"/>
    <mergeCell ref="A116:C116"/>
    <mergeCell ref="A124:B124"/>
    <mergeCell ref="A80:B80"/>
    <mergeCell ref="A82:C82"/>
    <mergeCell ref="A132:B132"/>
    <mergeCell ref="A78:B78"/>
    <mergeCell ref="A77:B77"/>
    <mergeCell ref="A72:B72"/>
    <mergeCell ref="A73:B73"/>
    <mergeCell ref="A74:B74"/>
    <mergeCell ref="A184:B184"/>
    <mergeCell ref="A264:B264"/>
    <mergeCell ref="A243:B243"/>
    <mergeCell ref="A23:A24"/>
    <mergeCell ref="A26:B26"/>
    <mergeCell ref="A28:C28"/>
    <mergeCell ref="A29:A30"/>
    <mergeCell ref="A32:B32"/>
    <mergeCell ref="A2:C3"/>
    <mergeCell ref="A63:C63"/>
    <mergeCell ref="A65:B65"/>
    <mergeCell ref="A66:B66"/>
    <mergeCell ref="A46:B46"/>
    <mergeCell ref="A35:C35"/>
    <mergeCell ref="A42:C42"/>
    <mergeCell ref="A52:B52"/>
    <mergeCell ref="A53:B53"/>
    <mergeCell ref="A60:B60"/>
    <mergeCell ref="A57:A59"/>
    <mergeCell ref="A64:C64"/>
    <mergeCell ref="A51:B51"/>
    <mergeCell ref="A54:B54"/>
    <mergeCell ref="A7:C7"/>
    <mergeCell ref="A36:C36"/>
    <mergeCell ref="A37:A38"/>
    <mergeCell ref="A275:B275"/>
    <mergeCell ref="A276:B276"/>
    <mergeCell ref="A271:B271"/>
    <mergeCell ref="A272:B272"/>
    <mergeCell ref="A266:B266"/>
    <mergeCell ref="A258:C258"/>
    <mergeCell ref="A181:B181"/>
    <mergeCell ref="A182:B182"/>
    <mergeCell ref="A238:C238"/>
    <mergeCell ref="A273:B273"/>
    <mergeCell ref="A274:B274"/>
    <mergeCell ref="A270:C270"/>
    <mergeCell ref="A260:C260"/>
    <mergeCell ref="A186:C186"/>
    <mergeCell ref="A187:B187"/>
    <mergeCell ref="A245:B245"/>
    <mergeCell ref="A230:B230"/>
    <mergeCell ref="A231:B231"/>
    <mergeCell ref="A265:B265"/>
    <mergeCell ref="A248:C248"/>
    <mergeCell ref="A249:C249"/>
    <mergeCell ref="A250:B250"/>
    <mergeCell ref="A251:B251"/>
    <mergeCell ref="A252:B252"/>
    <mergeCell ref="Q2:Q3"/>
    <mergeCell ref="R2:R3"/>
    <mergeCell ref="S2:S3"/>
    <mergeCell ref="F2:F3"/>
    <mergeCell ref="H2:H3"/>
    <mergeCell ref="D1:S1"/>
    <mergeCell ref="D2:D3"/>
    <mergeCell ref="E2:E3"/>
    <mergeCell ref="G2:G3"/>
    <mergeCell ref="I2:I3"/>
    <mergeCell ref="J2:J3"/>
    <mergeCell ref="K2:K3"/>
    <mergeCell ref="L2:L3"/>
    <mergeCell ref="M2:M3"/>
    <mergeCell ref="N2:N3"/>
    <mergeCell ref="O2:O3"/>
    <mergeCell ref="P2:P3"/>
  </mergeCells>
  <pageMargins left="0.75" right="0.2" top="0.18" bottom="0.17" header="0.17" footer="0.17"/>
  <pageSetup paperSize="9" scale="51" fitToHeight="0" orientation="landscape" r:id="rId1"/>
  <headerFooter alignWithMargins="0"/>
  <rowBreaks count="6" manualBreakCount="6">
    <brk id="62" max="18" man="1"/>
    <brk id="114" max="16" man="1"/>
    <brk id="192" max="18" man="1"/>
    <brk id="226" max="16" man="1"/>
    <brk id="257" max="16" man="1"/>
    <brk id="278" max="16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85" zoomScaleNormal="75" zoomScaleSheetLayoutView="85" workbookViewId="0">
      <pane xSplit="3" ySplit="4" topLeftCell="D5" activePane="bottomRight" state="frozen"/>
      <selection activeCell="A82" sqref="A82:E93"/>
      <selection pane="topRight" activeCell="A82" sqref="A82:E93"/>
      <selection pane="bottomLeft" activeCell="A82" sqref="A82:E93"/>
      <selection pane="bottomRight" activeCell="J26" sqref="J26"/>
    </sheetView>
  </sheetViews>
  <sheetFormatPr defaultRowHeight="12.75" x14ac:dyDescent="0.2"/>
  <cols>
    <col min="1" max="1" width="28.28515625" style="52" bestFit="1" customWidth="1"/>
    <col min="2" max="2" width="10.42578125" style="52" bestFit="1" customWidth="1"/>
    <col min="3" max="3" width="7.28515625" style="52" customWidth="1"/>
    <col min="4" max="4" width="13.85546875" style="53" bestFit="1" customWidth="1"/>
    <col min="5" max="5" width="13.42578125" style="53" customWidth="1"/>
    <col min="6" max="6" width="13.28515625" style="53" customWidth="1"/>
    <col min="7" max="7" width="12.7109375" style="53" customWidth="1"/>
    <col min="8" max="8" width="12.140625" style="53" customWidth="1"/>
    <col min="9" max="9" width="13.28515625" style="53" customWidth="1"/>
    <col min="10" max="10" width="11.5703125" style="52" customWidth="1"/>
    <col min="11" max="11" width="12.140625" style="52" customWidth="1"/>
    <col min="12" max="16384" width="9.140625" style="52"/>
  </cols>
  <sheetData>
    <row r="1" spans="1:11" ht="13.5" thickBot="1" x14ac:dyDescent="0.25">
      <c r="A1" s="169"/>
      <c r="B1" s="169"/>
      <c r="C1" s="169"/>
      <c r="D1" s="162"/>
      <c r="E1" s="162"/>
      <c r="F1" s="162"/>
      <c r="G1" s="162"/>
      <c r="H1" s="162"/>
      <c r="I1" s="162"/>
      <c r="J1" s="169"/>
      <c r="K1" s="169"/>
    </row>
    <row r="2" spans="1:11" x14ac:dyDescent="0.2">
      <c r="A2" s="948" t="s">
        <v>1434</v>
      </c>
      <c r="B2" s="949"/>
      <c r="C2" s="949"/>
      <c r="D2" s="950"/>
      <c r="E2" s="507"/>
      <c r="F2" s="507"/>
      <c r="G2" s="507"/>
      <c r="H2" s="507"/>
      <c r="I2" s="507"/>
      <c r="J2" s="513"/>
      <c r="K2" s="513"/>
    </row>
    <row r="3" spans="1:11" ht="13.5" thickBot="1" x14ac:dyDescent="0.25">
      <c r="A3" s="951"/>
      <c r="B3" s="952"/>
      <c r="C3" s="952"/>
      <c r="D3" s="953"/>
      <c r="E3" s="507"/>
      <c r="F3" s="507"/>
      <c r="G3" s="507"/>
      <c r="H3" s="507"/>
      <c r="I3" s="507"/>
      <c r="J3" s="513"/>
      <c r="K3" s="513"/>
    </row>
    <row r="4" spans="1:11" s="169" customFormat="1" ht="4.5" customHeight="1" x14ac:dyDescent="0.2">
      <c r="D4" s="162"/>
      <c r="E4" s="162"/>
      <c r="F4" s="162"/>
      <c r="G4" s="162"/>
      <c r="H4" s="162"/>
      <c r="I4" s="162"/>
    </row>
    <row r="5" spans="1:11" s="95" customFormat="1" ht="13.5" thickBot="1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3.5" thickBot="1" x14ac:dyDescent="0.25">
      <c r="A6" s="1171" t="s">
        <v>1011</v>
      </c>
      <c r="B6" s="1172"/>
      <c r="C6" s="1173"/>
      <c r="D6" s="503" t="s">
        <v>765</v>
      </c>
      <c r="E6" s="453" t="s">
        <v>764</v>
      </c>
      <c r="F6" s="453" t="s">
        <v>763</v>
      </c>
      <c r="G6" s="453" t="s">
        <v>762</v>
      </c>
      <c r="H6" s="453" t="s">
        <v>761</v>
      </c>
      <c r="I6" s="452" t="s">
        <v>760</v>
      </c>
      <c r="J6" s="54"/>
      <c r="K6" s="54"/>
    </row>
    <row r="7" spans="1:11" x14ac:dyDescent="0.2">
      <c r="A7" s="325" t="s">
        <v>1017</v>
      </c>
      <c r="B7" s="86" t="s">
        <v>1432</v>
      </c>
      <c r="C7" s="85" t="s">
        <v>1014</v>
      </c>
      <c r="D7" s="539">
        <v>11.2</v>
      </c>
      <c r="E7" s="538">
        <v>14</v>
      </c>
      <c r="F7" s="538">
        <v>14.5</v>
      </c>
      <c r="G7" s="538">
        <v>14</v>
      </c>
      <c r="H7" s="538">
        <v>22.4</v>
      </c>
      <c r="I7" s="154">
        <v>28</v>
      </c>
      <c r="J7" s="54"/>
      <c r="K7" s="54"/>
    </row>
    <row r="8" spans="1:11" x14ac:dyDescent="0.2">
      <c r="A8" s="324" t="s">
        <v>1433</v>
      </c>
      <c r="B8" s="82" t="s">
        <v>1432</v>
      </c>
      <c r="C8" s="66" t="s">
        <v>1014</v>
      </c>
      <c r="D8" s="120">
        <v>12.5</v>
      </c>
      <c r="E8" s="81">
        <v>16</v>
      </c>
      <c r="F8" s="81">
        <v>18</v>
      </c>
      <c r="G8" s="81">
        <v>16</v>
      </c>
      <c r="H8" s="81">
        <v>25</v>
      </c>
      <c r="I8" s="80">
        <v>31.5</v>
      </c>
      <c r="J8" s="54"/>
      <c r="K8" s="54"/>
    </row>
    <row r="9" spans="1:11" ht="13.5" thickBot="1" x14ac:dyDescent="0.25">
      <c r="A9" s="961" t="s">
        <v>1429</v>
      </c>
      <c r="B9" s="962"/>
      <c r="C9" s="77" t="s">
        <v>999</v>
      </c>
      <c r="D9" s="115">
        <f>'Интерактивный прайс-лист'!$F$26*VLOOKUP(D6,last!$B$1:$C$1698,2,0)</f>
        <v>5184</v>
      </c>
      <c r="E9" s="76">
        <f>'Интерактивный прайс-лист'!$F$26*VLOOKUP(E6,last!$B$1:$C$1698,2,0)</f>
        <v>5923</v>
      </c>
      <c r="F9" s="76">
        <f>'Интерактивный прайс-лист'!$F$26*VLOOKUP(F6,last!$B$1:$C$1698,2,0)</f>
        <v>5923</v>
      </c>
      <c r="G9" s="76">
        <f>'Интерактивный прайс-лист'!$F$26*VLOOKUP(G6,last!$B$1:$C$1698,2,0)</f>
        <v>6511</v>
      </c>
      <c r="H9" s="76">
        <f>'Интерактивный прайс-лист'!$F$26*VLOOKUP(H6,last!$B$1:$C$1698,2,0)</f>
        <v>8558</v>
      </c>
      <c r="I9" s="75">
        <f>'Интерактивный прайс-лист'!$F$26*VLOOKUP(I6,last!$B$1:$C$1698,2,0)</f>
        <v>9589</v>
      </c>
      <c r="J9" s="54"/>
      <c r="K9" s="54"/>
    </row>
    <row r="10" spans="1:11" x14ac:dyDescent="0.2">
      <c r="A10" s="177"/>
      <c r="B10" s="177"/>
      <c r="C10" s="55"/>
      <c r="D10" s="242"/>
      <c r="E10" s="242"/>
      <c r="F10" s="242"/>
      <c r="G10" s="242"/>
      <c r="H10" s="242"/>
      <c r="I10" s="242"/>
      <c r="J10" s="54"/>
      <c r="K10" s="54"/>
    </row>
    <row r="11" spans="1:11" x14ac:dyDescent="0.2">
      <c r="A11" s="177"/>
      <c r="B11" s="177"/>
      <c r="C11" s="55"/>
      <c r="D11" s="242"/>
      <c r="E11" s="242"/>
      <c r="F11" s="242"/>
      <c r="G11" s="242"/>
      <c r="H11" s="242"/>
      <c r="I11" s="242"/>
      <c r="J11" s="54"/>
      <c r="K11" s="54"/>
    </row>
    <row r="12" spans="1:11" ht="13.5" thickBot="1" x14ac:dyDescent="0.25">
      <c r="A12" s="1313" t="s">
        <v>1107</v>
      </c>
      <c r="B12" s="1313"/>
      <c r="C12" s="1313"/>
      <c r="D12" s="54"/>
      <c r="E12" s="54"/>
      <c r="F12" s="54"/>
      <c r="G12" s="54"/>
      <c r="H12" s="54"/>
      <c r="I12" s="54"/>
      <c r="J12" s="54"/>
      <c r="K12" s="54"/>
    </row>
    <row r="13" spans="1:11" ht="13.5" thickBot="1" x14ac:dyDescent="0.25">
      <c r="A13" s="1253" t="s">
        <v>1431</v>
      </c>
      <c r="B13" s="1254"/>
      <c r="C13" s="1255"/>
      <c r="D13" s="1311" t="s">
        <v>804</v>
      </c>
      <c r="E13" s="1309"/>
      <c r="F13" s="1308" t="s">
        <v>803</v>
      </c>
      <c r="G13" s="1309"/>
      <c r="H13" s="54"/>
      <c r="I13" s="54"/>
      <c r="J13" s="54"/>
      <c r="K13" s="54"/>
    </row>
    <row r="14" spans="1:11" ht="13.5" thickBot="1" x14ac:dyDescent="0.25">
      <c r="A14" s="883" t="s">
        <v>1367</v>
      </c>
      <c r="B14" s="992"/>
      <c r="C14" s="59" t="s">
        <v>999</v>
      </c>
      <c r="D14" s="1222">
        <f>'Интерактивный прайс-лист'!$F$26*VLOOKUP(D13,last!$B$1:$C$1698,2,0)</f>
        <v>940</v>
      </c>
      <c r="E14" s="1223"/>
      <c r="F14" s="1310">
        <f>'Интерактивный прайс-лист'!$F$26*VLOOKUP(F13,last!$B$1:$C$1698,2,0)</f>
        <v>947</v>
      </c>
      <c r="G14" s="1223"/>
      <c r="H14" s="54"/>
      <c r="I14" s="54"/>
      <c r="J14" s="54"/>
      <c r="K14" s="54"/>
    </row>
    <row r="15" spans="1:11" ht="13.5" thickBot="1" x14ac:dyDescent="0.25">
      <c r="A15" s="177"/>
      <c r="B15" s="177"/>
      <c r="C15" s="55"/>
      <c r="D15" s="697"/>
      <c r="E15" s="697"/>
      <c r="F15" s="697"/>
      <c r="G15" s="697"/>
      <c r="H15" s="697"/>
      <c r="I15" s="697"/>
      <c r="J15" s="54"/>
      <c r="K15" s="54"/>
    </row>
    <row r="16" spans="1:11" ht="13.5" thickBot="1" x14ac:dyDescent="0.25">
      <c r="A16" s="1253" t="s">
        <v>1430</v>
      </c>
      <c r="B16" s="1254"/>
      <c r="C16" s="1312"/>
      <c r="D16" s="702" t="s">
        <v>795</v>
      </c>
      <c r="E16" s="701" t="s">
        <v>794</v>
      </c>
      <c r="F16" s="701" t="s">
        <v>801</v>
      </c>
      <c r="G16" s="701" t="s">
        <v>800</v>
      </c>
      <c r="H16" s="701" t="s">
        <v>799</v>
      </c>
      <c r="I16" s="701" t="s">
        <v>798</v>
      </c>
      <c r="J16" s="700" t="s">
        <v>797</v>
      </c>
      <c r="K16" s="54"/>
    </row>
    <row r="17" spans="1:11" ht="13.5" thickBot="1" x14ac:dyDescent="0.25">
      <c r="A17" s="883" t="s">
        <v>1429</v>
      </c>
      <c r="B17" s="992"/>
      <c r="C17" s="288" t="s">
        <v>999</v>
      </c>
      <c r="D17" s="699">
        <f>'Интерактивный прайс-лист'!$F$26*VLOOKUP(D16,last!$B$1:$C$1698,2,0)</f>
        <v>209</v>
      </c>
      <c r="E17" s="698">
        <f>'Интерактивный прайс-лист'!$F$26*VLOOKUP(E16,last!$B$1:$C$1698,2,0)</f>
        <v>220</v>
      </c>
      <c r="F17" s="698">
        <f>'Интерактивный прайс-лист'!$F$26*VLOOKUP(F16,last!$B$1:$C$1698,2,0)</f>
        <v>230</v>
      </c>
      <c r="G17" s="698">
        <f>'Интерактивный прайс-лист'!$F$26*VLOOKUP(G16,last!$B$1:$C$1698,2,0)</f>
        <v>248</v>
      </c>
      <c r="H17" s="698">
        <f>'Интерактивный прайс-лист'!$F$26*VLOOKUP(H16,last!$B$1:$C$1698,2,0)</f>
        <v>251</v>
      </c>
      <c r="I17" s="698">
        <f>'Интерактивный прайс-лист'!$F$26*VLOOKUP(I16,last!$B$1:$C$1698,2,0)</f>
        <v>275</v>
      </c>
      <c r="J17" s="698">
        <f>'Интерактивный прайс-лист'!$F$26*VLOOKUP(J16,last!$B$1:$C$1698,2,0)</f>
        <v>293</v>
      </c>
      <c r="K17" s="54"/>
    </row>
    <row r="18" spans="1:11" x14ac:dyDescent="0.2">
      <c r="A18" s="177"/>
      <c r="B18" s="177"/>
      <c r="C18" s="55"/>
      <c r="D18" s="697"/>
      <c r="E18" s="697"/>
      <c r="F18" s="697"/>
      <c r="G18" s="697"/>
      <c r="H18" s="697"/>
      <c r="I18" s="697"/>
      <c r="J18" s="54"/>
      <c r="K18" s="54"/>
    </row>
    <row r="19" spans="1:11" x14ac:dyDescent="0.2">
      <c r="A19" s="54"/>
      <c r="B19" s="54"/>
      <c r="C19" s="55"/>
      <c r="D19" s="55"/>
      <c r="E19" s="55"/>
      <c r="F19" s="55"/>
      <c r="G19" s="55"/>
      <c r="H19" s="55"/>
      <c r="I19" s="55"/>
      <c r="J19" s="54"/>
      <c r="K19" s="54"/>
    </row>
    <row r="20" spans="1:11" x14ac:dyDescent="0.2">
      <c r="A20" s="1251"/>
      <c r="B20" s="1251"/>
      <c r="C20" s="1251"/>
      <c r="D20" s="1251"/>
      <c r="E20" s="55"/>
      <c r="F20" s="55"/>
      <c r="G20" s="55"/>
      <c r="H20" s="55"/>
      <c r="I20" s="55"/>
      <c r="J20" s="54"/>
      <c r="K20" s="54"/>
    </row>
  </sheetData>
  <sheetProtection password="CC0B" sheet="1" objects="1" scenarios="1"/>
  <mergeCells count="13">
    <mergeCell ref="A2:D3"/>
    <mergeCell ref="A6:C6"/>
    <mergeCell ref="A9:B9"/>
    <mergeCell ref="A16:C16"/>
    <mergeCell ref="A12:C12"/>
    <mergeCell ref="F13:G13"/>
    <mergeCell ref="F14:G14"/>
    <mergeCell ref="A17:B17"/>
    <mergeCell ref="A20:D20"/>
    <mergeCell ref="A13:C13"/>
    <mergeCell ref="A14:B14"/>
    <mergeCell ref="D13:E13"/>
    <mergeCell ref="D14:E14"/>
  </mergeCells>
  <pageMargins left="0.75" right="0.75" top="1" bottom="1" header="0.5" footer="0.5"/>
  <pageSetup paperSize="9" scale="89" fitToHeight="6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02"/>
  <sheetViews>
    <sheetView workbookViewId="0">
      <pane ySplit="1" topLeftCell="A1238" activePane="bottomLeft" state="frozen"/>
      <selection pane="bottomLeft" activeCell="H1250" sqref="H1250"/>
    </sheetView>
  </sheetViews>
  <sheetFormatPr defaultRowHeight="12.75" x14ac:dyDescent="0.2"/>
  <cols>
    <col min="1" max="1" width="23.5703125" style="5" customWidth="1"/>
    <col min="2" max="2" width="25.28515625" style="5" customWidth="1"/>
    <col min="3" max="3" width="24" style="4" customWidth="1"/>
  </cols>
  <sheetData>
    <row r="1" spans="1:3" ht="13.5" thickBot="1" x14ac:dyDescent="0.25">
      <c r="A1" s="20" t="s">
        <v>991</v>
      </c>
      <c r="B1" s="20" t="s">
        <v>990</v>
      </c>
      <c r="C1" s="19" t="s">
        <v>989</v>
      </c>
    </row>
    <row r="2" spans="1:3" s="6" customFormat="1" x14ac:dyDescent="0.2">
      <c r="A2" s="821" t="s">
        <v>988</v>
      </c>
      <c r="B2" s="821" t="s">
        <v>988</v>
      </c>
      <c r="C2" s="18">
        <v>2902</v>
      </c>
    </row>
    <row r="3" spans="1:3" s="6" customFormat="1" x14ac:dyDescent="0.2">
      <c r="A3" s="821" t="s">
        <v>987</v>
      </c>
      <c r="B3" s="821" t="s">
        <v>987</v>
      </c>
      <c r="C3" s="18">
        <v>2967</v>
      </c>
    </row>
    <row r="4" spans="1:3" s="6" customFormat="1" x14ac:dyDescent="0.2">
      <c r="A4" s="821" t="s">
        <v>986</v>
      </c>
      <c r="B4" s="821" t="s">
        <v>986</v>
      </c>
      <c r="C4" s="18">
        <v>2779</v>
      </c>
    </row>
    <row r="5" spans="1:3" s="6" customFormat="1" x14ac:dyDescent="0.2">
      <c r="A5" s="821" t="s">
        <v>985</v>
      </c>
      <c r="B5" s="821" t="s">
        <v>985</v>
      </c>
      <c r="C5" s="18">
        <v>3205</v>
      </c>
    </row>
    <row r="6" spans="1:3" s="6" customFormat="1" x14ac:dyDescent="0.2">
      <c r="A6" s="821" t="s">
        <v>984</v>
      </c>
      <c r="B6" s="821" t="s">
        <v>984</v>
      </c>
      <c r="C6" s="18">
        <v>3718</v>
      </c>
    </row>
    <row r="7" spans="1:3" s="6" customFormat="1" x14ac:dyDescent="0.2">
      <c r="A7" s="821" t="s">
        <v>983</v>
      </c>
      <c r="B7" s="821" t="s">
        <v>983</v>
      </c>
      <c r="C7" s="18">
        <v>3798</v>
      </c>
    </row>
    <row r="8" spans="1:3" s="6" customFormat="1" x14ac:dyDescent="0.2">
      <c r="A8" s="821" t="s">
        <v>982</v>
      </c>
      <c r="B8" s="821" t="s">
        <v>982</v>
      </c>
      <c r="C8" s="18">
        <v>4155</v>
      </c>
    </row>
    <row r="9" spans="1:3" s="6" customFormat="1" x14ac:dyDescent="0.2">
      <c r="A9" s="821" t="s">
        <v>981</v>
      </c>
      <c r="B9" s="821" t="s">
        <v>981</v>
      </c>
      <c r="C9" s="18">
        <v>4749</v>
      </c>
    </row>
    <row r="10" spans="1:3" s="6" customFormat="1" x14ac:dyDescent="0.2">
      <c r="A10" s="821" t="s">
        <v>980</v>
      </c>
      <c r="B10" s="821" t="s">
        <v>980</v>
      </c>
      <c r="C10" s="18">
        <v>91</v>
      </c>
    </row>
    <row r="11" spans="1:3" s="6" customFormat="1" x14ac:dyDescent="0.2">
      <c r="A11" s="821" t="s">
        <v>979</v>
      </c>
      <c r="B11" s="821" t="s">
        <v>979</v>
      </c>
      <c r="C11" s="18">
        <v>368</v>
      </c>
    </row>
    <row r="12" spans="1:3" s="6" customFormat="1" x14ac:dyDescent="0.2">
      <c r="A12" s="821" t="s">
        <v>1744</v>
      </c>
      <c r="B12" s="821" t="s">
        <v>1744</v>
      </c>
      <c r="C12" s="18">
        <v>1149</v>
      </c>
    </row>
    <row r="13" spans="1:3" s="6" customFormat="1" x14ac:dyDescent="0.2">
      <c r="A13" s="821" t="s">
        <v>978</v>
      </c>
      <c r="B13" s="821" t="s">
        <v>978</v>
      </c>
      <c r="C13" s="18">
        <v>257</v>
      </c>
    </row>
    <row r="14" spans="1:3" s="6" customFormat="1" x14ac:dyDescent="0.2">
      <c r="A14" s="821" t="s">
        <v>977</v>
      </c>
      <c r="B14" s="821" t="s">
        <v>977</v>
      </c>
      <c r="C14" s="18">
        <v>483</v>
      </c>
    </row>
    <row r="15" spans="1:3" s="6" customFormat="1" x14ac:dyDescent="0.2">
      <c r="A15" s="821" t="s">
        <v>976</v>
      </c>
      <c r="B15" s="821" t="s">
        <v>976</v>
      </c>
      <c r="C15" s="18">
        <v>190</v>
      </c>
    </row>
    <row r="16" spans="1:3" s="6" customFormat="1" x14ac:dyDescent="0.2">
      <c r="A16" s="821" t="s">
        <v>975</v>
      </c>
      <c r="B16" s="821" t="s">
        <v>975</v>
      </c>
      <c r="C16" s="18">
        <v>378</v>
      </c>
    </row>
    <row r="17" spans="1:3" s="6" customFormat="1" x14ac:dyDescent="0.2">
      <c r="A17" s="821" t="s">
        <v>974</v>
      </c>
      <c r="B17" s="821" t="s">
        <v>974</v>
      </c>
      <c r="C17" s="18">
        <v>435</v>
      </c>
    </row>
    <row r="18" spans="1:3" s="6" customFormat="1" x14ac:dyDescent="0.2">
      <c r="A18" s="821" t="s">
        <v>973</v>
      </c>
      <c r="B18" s="821" t="s">
        <v>973</v>
      </c>
      <c r="C18" s="18">
        <v>864</v>
      </c>
    </row>
    <row r="19" spans="1:3" s="6" customFormat="1" x14ac:dyDescent="0.2">
      <c r="A19" s="821" t="s">
        <v>972</v>
      </c>
      <c r="B19" s="821" t="s">
        <v>972</v>
      </c>
      <c r="C19" s="18">
        <v>321</v>
      </c>
    </row>
    <row r="20" spans="1:3" s="6" customFormat="1" x14ac:dyDescent="0.2">
      <c r="A20" s="821" t="s">
        <v>971</v>
      </c>
      <c r="B20" s="821" t="s">
        <v>971</v>
      </c>
      <c r="C20" s="18">
        <v>656</v>
      </c>
    </row>
    <row r="21" spans="1:3" s="6" customFormat="1" x14ac:dyDescent="0.2">
      <c r="A21" s="821" t="s">
        <v>970</v>
      </c>
      <c r="B21" s="821" t="s">
        <v>970</v>
      </c>
      <c r="C21" s="18">
        <v>874</v>
      </c>
    </row>
    <row r="22" spans="1:3" s="6" customFormat="1" x14ac:dyDescent="0.2">
      <c r="A22" s="821" t="s">
        <v>25</v>
      </c>
      <c r="B22" s="821" t="s">
        <v>25</v>
      </c>
      <c r="C22" s="18">
        <v>172</v>
      </c>
    </row>
    <row r="23" spans="1:3" s="6" customFormat="1" x14ac:dyDescent="0.2">
      <c r="A23" s="821" t="s">
        <v>24</v>
      </c>
      <c r="B23" s="821" t="s">
        <v>24</v>
      </c>
      <c r="C23" s="18">
        <v>354</v>
      </c>
    </row>
    <row r="24" spans="1:3" s="6" customFormat="1" x14ac:dyDescent="0.2">
      <c r="A24" s="821" t="s">
        <v>22</v>
      </c>
      <c r="B24" s="821" t="s">
        <v>22</v>
      </c>
      <c r="C24" s="18">
        <v>574</v>
      </c>
    </row>
    <row r="25" spans="1:3" s="6" customFormat="1" x14ac:dyDescent="0.2">
      <c r="A25" s="821" t="s">
        <v>23</v>
      </c>
      <c r="B25" s="821" t="s">
        <v>23</v>
      </c>
      <c r="C25" s="18">
        <v>290</v>
      </c>
    </row>
    <row r="26" spans="1:3" s="6" customFormat="1" x14ac:dyDescent="0.2">
      <c r="A26" s="821" t="s">
        <v>1461</v>
      </c>
      <c r="B26" s="821" t="s">
        <v>1461</v>
      </c>
      <c r="C26" s="18">
        <v>573</v>
      </c>
    </row>
    <row r="27" spans="1:3" s="6" customFormat="1" x14ac:dyDescent="0.2">
      <c r="A27" s="821" t="s">
        <v>969</v>
      </c>
      <c r="B27" s="821" t="s">
        <v>969</v>
      </c>
      <c r="C27" s="18">
        <v>566</v>
      </c>
    </row>
    <row r="28" spans="1:3" s="6" customFormat="1" x14ac:dyDescent="0.2">
      <c r="A28" s="821" t="s">
        <v>968</v>
      </c>
      <c r="B28" s="821" t="s">
        <v>968</v>
      </c>
      <c r="C28" s="18">
        <v>590</v>
      </c>
    </row>
    <row r="29" spans="1:3" s="6" customFormat="1" x14ac:dyDescent="0.2">
      <c r="A29" s="821" t="s">
        <v>967</v>
      </c>
      <c r="B29" s="821" t="s">
        <v>967</v>
      </c>
      <c r="C29" s="18">
        <v>638</v>
      </c>
    </row>
    <row r="30" spans="1:3" s="6" customFormat="1" x14ac:dyDescent="0.2">
      <c r="A30" s="821" t="s">
        <v>966</v>
      </c>
      <c r="B30" s="821" t="s">
        <v>966</v>
      </c>
      <c r="C30" s="18">
        <v>51</v>
      </c>
    </row>
    <row r="31" spans="1:3" s="6" customFormat="1" x14ac:dyDescent="0.2">
      <c r="A31" s="821" t="s">
        <v>1462</v>
      </c>
      <c r="B31" s="821" t="s">
        <v>1462</v>
      </c>
      <c r="C31" s="18">
        <v>78</v>
      </c>
    </row>
    <row r="32" spans="1:3" s="6" customFormat="1" x14ac:dyDescent="0.2">
      <c r="A32" s="821" t="s">
        <v>965</v>
      </c>
      <c r="B32" s="821" t="s">
        <v>965</v>
      </c>
      <c r="C32" s="18">
        <v>96</v>
      </c>
    </row>
    <row r="33" spans="1:3" s="6" customFormat="1" x14ac:dyDescent="0.2">
      <c r="A33" s="821" t="s">
        <v>1504</v>
      </c>
      <c r="B33" s="821" t="s">
        <v>1504</v>
      </c>
      <c r="C33" s="18">
        <v>96</v>
      </c>
    </row>
    <row r="34" spans="1:3" s="6" customFormat="1" x14ac:dyDescent="0.2">
      <c r="A34" s="821" t="s">
        <v>1505</v>
      </c>
      <c r="B34" s="821" t="s">
        <v>1505</v>
      </c>
      <c r="C34" s="18">
        <v>272</v>
      </c>
    </row>
    <row r="35" spans="1:3" s="6" customFormat="1" x14ac:dyDescent="0.2">
      <c r="A35" s="821" t="s">
        <v>964</v>
      </c>
      <c r="B35" s="821" t="s">
        <v>964</v>
      </c>
      <c r="C35" s="18">
        <v>272</v>
      </c>
    </row>
    <row r="36" spans="1:3" s="6" customFormat="1" x14ac:dyDescent="0.2">
      <c r="A36" s="821" t="s">
        <v>963</v>
      </c>
      <c r="B36" s="821" t="s">
        <v>963</v>
      </c>
      <c r="C36" s="18">
        <v>262</v>
      </c>
    </row>
    <row r="37" spans="1:3" s="6" customFormat="1" x14ac:dyDescent="0.2">
      <c r="A37" s="821" t="s">
        <v>962</v>
      </c>
      <c r="B37" s="821" t="s">
        <v>962</v>
      </c>
      <c r="C37" s="18">
        <v>166</v>
      </c>
    </row>
    <row r="38" spans="1:3" s="6" customFormat="1" x14ac:dyDescent="0.2">
      <c r="A38" s="821" t="s">
        <v>961</v>
      </c>
      <c r="B38" s="821" t="s">
        <v>961</v>
      </c>
      <c r="C38" s="18">
        <v>193</v>
      </c>
    </row>
    <row r="39" spans="1:3" s="6" customFormat="1" x14ac:dyDescent="0.2">
      <c r="A39" s="821" t="s">
        <v>960</v>
      </c>
      <c r="B39" s="821" t="s">
        <v>960</v>
      </c>
      <c r="C39" s="18">
        <v>139</v>
      </c>
    </row>
    <row r="40" spans="1:3" s="6" customFormat="1" x14ac:dyDescent="0.2">
      <c r="A40" s="821" t="s">
        <v>959</v>
      </c>
      <c r="B40" s="821" t="s">
        <v>959</v>
      </c>
      <c r="C40" s="18">
        <v>398</v>
      </c>
    </row>
    <row r="41" spans="1:3" s="6" customFormat="1" x14ac:dyDescent="0.2">
      <c r="A41" s="821" t="s">
        <v>958</v>
      </c>
      <c r="B41" s="821" t="s">
        <v>958</v>
      </c>
      <c r="C41" s="18">
        <v>377</v>
      </c>
    </row>
    <row r="42" spans="1:3" s="6" customFormat="1" x14ac:dyDescent="0.2">
      <c r="A42" s="821" t="s">
        <v>957</v>
      </c>
      <c r="B42" s="821" t="s">
        <v>957</v>
      </c>
      <c r="C42" s="18">
        <v>329</v>
      </c>
    </row>
    <row r="43" spans="1:3" s="6" customFormat="1" x14ac:dyDescent="0.2">
      <c r="A43" s="821" t="s">
        <v>956</v>
      </c>
      <c r="B43" s="821" t="s">
        <v>956</v>
      </c>
      <c r="C43" s="18">
        <v>260</v>
      </c>
    </row>
    <row r="44" spans="1:3" s="6" customFormat="1" x14ac:dyDescent="0.2">
      <c r="A44" s="821" t="s">
        <v>955</v>
      </c>
      <c r="B44" s="821" t="s">
        <v>955</v>
      </c>
      <c r="C44" s="18">
        <v>369</v>
      </c>
    </row>
    <row r="45" spans="1:3" s="6" customFormat="1" x14ac:dyDescent="0.2">
      <c r="A45" s="821" t="s">
        <v>33</v>
      </c>
      <c r="B45" s="821" t="s">
        <v>33</v>
      </c>
      <c r="C45" s="18">
        <v>419</v>
      </c>
    </row>
    <row r="46" spans="1:3" s="6" customFormat="1" x14ac:dyDescent="0.2">
      <c r="A46" s="821" t="s">
        <v>40</v>
      </c>
      <c r="B46" s="821" t="s">
        <v>40</v>
      </c>
      <c r="C46" s="18">
        <v>446</v>
      </c>
    </row>
    <row r="47" spans="1:3" s="6" customFormat="1" x14ac:dyDescent="0.2">
      <c r="A47" s="821" t="s">
        <v>954</v>
      </c>
      <c r="B47" s="821" t="s">
        <v>954</v>
      </c>
      <c r="C47" s="18">
        <v>220</v>
      </c>
    </row>
    <row r="48" spans="1:3" s="6" customFormat="1" x14ac:dyDescent="0.2">
      <c r="A48" s="821" t="s">
        <v>953</v>
      </c>
      <c r="B48" s="821" t="s">
        <v>953</v>
      </c>
      <c r="C48" s="18">
        <v>220</v>
      </c>
    </row>
    <row r="49" spans="1:3" s="6" customFormat="1" x14ac:dyDescent="0.2">
      <c r="A49" s="821" t="s">
        <v>952</v>
      </c>
      <c r="B49" s="821" t="s">
        <v>952</v>
      </c>
      <c r="C49" s="18">
        <v>305</v>
      </c>
    </row>
    <row r="50" spans="1:3" s="6" customFormat="1" x14ac:dyDescent="0.2">
      <c r="A50" s="821" t="s">
        <v>951</v>
      </c>
      <c r="B50" s="821" t="s">
        <v>951</v>
      </c>
      <c r="C50" s="18">
        <v>369</v>
      </c>
    </row>
    <row r="51" spans="1:3" s="6" customFormat="1" x14ac:dyDescent="0.2">
      <c r="A51" s="821" t="s">
        <v>950</v>
      </c>
      <c r="B51" s="821" t="s">
        <v>950</v>
      </c>
      <c r="C51" s="18">
        <v>282</v>
      </c>
    </row>
    <row r="52" spans="1:3" s="6" customFormat="1" x14ac:dyDescent="0.2">
      <c r="A52" s="821" t="s">
        <v>949</v>
      </c>
      <c r="B52" s="821" t="s">
        <v>949</v>
      </c>
      <c r="C52" s="18">
        <v>392</v>
      </c>
    </row>
    <row r="53" spans="1:3" s="6" customFormat="1" x14ac:dyDescent="0.2">
      <c r="A53" s="821" t="s">
        <v>1506</v>
      </c>
      <c r="B53" s="821" t="s">
        <v>1506</v>
      </c>
      <c r="C53" s="18">
        <v>232</v>
      </c>
    </row>
    <row r="54" spans="1:3" s="6" customFormat="1" x14ac:dyDescent="0.2">
      <c r="A54" s="821" t="s">
        <v>43</v>
      </c>
      <c r="B54" s="821" t="s">
        <v>43</v>
      </c>
      <c r="C54" s="18">
        <v>224</v>
      </c>
    </row>
    <row r="55" spans="1:3" s="6" customFormat="1" x14ac:dyDescent="0.2">
      <c r="A55" s="821" t="s">
        <v>44</v>
      </c>
      <c r="B55" s="821" t="s">
        <v>44</v>
      </c>
      <c r="C55" s="18">
        <v>210</v>
      </c>
    </row>
    <row r="56" spans="1:3" s="6" customFormat="1" x14ac:dyDescent="0.2">
      <c r="A56" s="821" t="s">
        <v>946</v>
      </c>
      <c r="B56" s="821" t="s">
        <v>946</v>
      </c>
      <c r="C56" s="18">
        <v>195</v>
      </c>
    </row>
    <row r="57" spans="1:3" s="6" customFormat="1" x14ac:dyDescent="0.2">
      <c r="A57" s="821" t="s">
        <v>39</v>
      </c>
      <c r="B57" s="821" t="s">
        <v>39</v>
      </c>
      <c r="C57" s="18">
        <v>377</v>
      </c>
    </row>
    <row r="58" spans="1:3" s="6" customFormat="1" x14ac:dyDescent="0.2">
      <c r="A58" s="821" t="s">
        <v>945</v>
      </c>
      <c r="B58" s="821" t="s">
        <v>945</v>
      </c>
      <c r="C58" s="18">
        <v>159</v>
      </c>
    </row>
    <row r="59" spans="1:3" s="6" customFormat="1" x14ac:dyDescent="0.2">
      <c r="A59" s="821" t="s">
        <v>944</v>
      </c>
      <c r="B59" s="821" t="s">
        <v>944</v>
      </c>
      <c r="C59" s="18">
        <v>32</v>
      </c>
    </row>
    <row r="60" spans="1:3" s="6" customFormat="1" x14ac:dyDescent="0.2">
      <c r="A60" s="821" t="s">
        <v>943</v>
      </c>
      <c r="B60" s="821" t="s">
        <v>943</v>
      </c>
      <c r="C60" s="18">
        <v>50</v>
      </c>
    </row>
    <row r="61" spans="1:3" s="6" customFormat="1" x14ac:dyDescent="0.2">
      <c r="A61" s="821" t="s">
        <v>1709</v>
      </c>
      <c r="B61" s="821" t="s">
        <v>1709</v>
      </c>
      <c r="C61" s="18">
        <v>97</v>
      </c>
    </row>
    <row r="62" spans="1:3" s="6" customFormat="1" x14ac:dyDescent="0.2">
      <c r="A62" s="821" t="s">
        <v>1463</v>
      </c>
      <c r="B62" s="821" t="s">
        <v>1463</v>
      </c>
      <c r="C62" s="18">
        <v>179</v>
      </c>
    </row>
    <row r="63" spans="1:3" s="6" customFormat="1" x14ac:dyDescent="0.2">
      <c r="A63" s="821" t="s">
        <v>942</v>
      </c>
      <c r="B63" s="821" t="s">
        <v>942</v>
      </c>
      <c r="C63" s="18">
        <v>217</v>
      </c>
    </row>
    <row r="64" spans="1:3" s="6" customFormat="1" x14ac:dyDescent="0.2">
      <c r="A64" s="821" t="s">
        <v>1507</v>
      </c>
      <c r="B64" s="821" t="s">
        <v>1507</v>
      </c>
      <c r="C64" s="18">
        <v>227</v>
      </c>
    </row>
    <row r="65" spans="1:3" s="6" customFormat="1" x14ac:dyDescent="0.2">
      <c r="A65" s="821" t="s">
        <v>1745</v>
      </c>
      <c r="B65" s="821" t="s">
        <v>1745</v>
      </c>
      <c r="C65" s="18">
        <v>1330</v>
      </c>
    </row>
    <row r="66" spans="1:3" s="6" customFormat="1" x14ac:dyDescent="0.2">
      <c r="A66" s="821" t="s">
        <v>1508</v>
      </c>
      <c r="B66" s="821" t="s">
        <v>1508</v>
      </c>
      <c r="C66" s="18">
        <v>670</v>
      </c>
    </row>
    <row r="67" spans="1:3" s="6" customFormat="1" x14ac:dyDescent="0.2">
      <c r="A67" s="821" t="s">
        <v>1509</v>
      </c>
      <c r="B67" s="821" t="s">
        <v>1509</v>
      </c>
      <c r="C67" s="18">
        <v>670</v>
      </c>
    </row>
    <row r="68" spans="1:3" s="6" customFormat="1" x14ac:dyDescent="0.2">
      <c r="A68" s="821" t="s">
        <v>1510</v>
      </c>
      <c r="B68" s="821" t="s">
        <v>1510</v>
      </c>
      <c r="C68" s="18">
        <v>670</v>
      </c>
    </row>
    <row r="69" spans="1:3" s="6" customFormat="1" x14ac:dyDescent="0.2">
      <c r="A69" s="821" t="s">
        <v>941</v>
      </c>
      <c r="B69" s="821" t="s">
        <v>941</v>
      </c>
      <c r="C69" s="18">
        <v>158</v>
      </c>
    </row>
    <row r="70" spans="1:3" s="6" customFormat="1" x14ac:dyDescent="0.2">
      <c r="A70" s="821" t="s">
        <v>1503</v>
      </c>
      <c r="B70" s="821" t="s">
        <v>1503</v>
      </c>
      <c r="C70" s="18">
        <v>164</v>
      </c>
    </row>
    <row r="71" spans="1:3" s="6" customFormat="1" x14ac:dyDescent="0.2">
      <c r="A71" s="821" t="s">
        <v>1502</v>
      </c>
      <c r="B71" s="821" t="s">
        <v>1502</v>
      </c>
      <c r="C71" s="18">
        <v>158</v>
      </c>
    </row>
    <row r="72" spans="1:3" s="6" customFormat="1" x14ac:dyDescent="0.2">
      <c r="A72" s="821" t="s">
        <v>940</v>
      </c>
      <c r="B72" s="821" t="s">
        <v>940</v>
      </c>
      <c r="C72" s="18">
        <v>3950</v>
      </c>
    </row>
    <row r="73" spans="1:3" s="6" customFormat="1" x14ac:dyDescent="0.2">
      <c r="A73" s="821" t="s">
        <v>939</v>
      </c>
      <c r="B73" s="821" t="s">
        <v>939</v>
      </c>
      <c r="C73" s="18">
        <v>5956</v>
      </c>
    </row>
    <row r="74" spans="1:3" s="6" customFormat="1" x14ac:dyDescent="0.2">
      <c r="A74" s="821" t="s">
        <v>1716</v>
      </c>
      <c r="B74" s="821" t="s">
        <v>1716</v>
      </c>
      <c r="C74" s="18">
        <v>650</v>
      </c>
    </row>
    <row r="75" spans="1:3" s="6" customFormat="1" x14ac:dyDescent="0.2">
      <c r="A75" s="821" t="s">
        <v>1717</v>
      </c>
      <c r="B75" s="821" t="s">
        <v>1717</v>
      </c>
      <c r="C75" s="18">
        <v>1009</v>
      </c>
    </row>
    <row r="76" spans="1:3" s="6" customFormat="1" x14ac:dyDescent="0.2">
      <c r="A76" s="821" t="s">
        <v>1718</v>
      </c>
      <c r="B76" s="821" t="s">
        <v>1718</v>
      </c>
      <c r="C76" s="18">
        <v>1189</v>
      </c>
    </row>
    <row r="77" spans="1:3" s="6" customFormat="1" x14ac:dyDescent="0.2">
      <c r="A77" s="821" t="s">
        <v>938</v>
      </c>
      <c r="B77" s="821" t="s">
        <v>938</v>
      </c>
      <c r="C77" s="18">
        <v>14093</v>
      </c>
    </row>
    <row r="78" spans="1:3" s="6" customFormat="1" x14ac:dyDescent="0.2">
      <c r="A78" s="821" t="s">
        <v>937</v>
      </c>
      <c r="B78" s="821" t="s">
        <v>937</v>
      </c>
      <c r="C78" s="18">
        <v>454</v>
      </c>
    </row>
    <row r="79" spans="1:3" s="6" customFormat="1" x14ac:dyDescent="0.2">
      <c r="A79" s="821" t="s">
        <v>34</v>
      </c>
      <c r="B79" s="821" t="s">
        <v>34</v>
      </c>
      <c r="C79" s="18">
        <v>915</v>
      </c>
    </row>
    <row r="80" spans="1:3" s="6" customFormat="1" x14ac:dyDescent="0.2">
      <c r="A80" s="821" t="s">
        <v>36</v>
      </c>
      <c r="B80" s="821" t="s">
        <v>36</v>
      </c>
      <c r="C80" s="18">
        <v>699</v>
      </c>
    </row>
    <row r="81" spans="1:3" s="6" customFormat="1" x14ac:dyDescent="0.2">
      <c r="A81" s="821" t="s">
        <v>35</v>
      </c>
      <c r="B81" s="821" t="s">
        <v>35</v>
      </c>
      <c r="C81" s="18">
        <v>805</v>
      </c>
    </row>
    <row r="82" spans="1:3" s="6" customFormat="1" x14ac:dyDescent="0.2">
      <c r="A82" s="821" t="s">
        <v>936</v>
      </c>
      <c r="B82" s="821" t="s">
        <v>936</v>
      </c>
      <c r="C82" s="18">
        <v>430</v>
      </c>
    </row>
    <row r="83" spans="1:3" s="6" customFormat="1" x14ac:dyDescent="0.2">
      <c r="A83" s="821" t="s">
        <v>935</v>
      </c>
      <c r="B83" s="821" t="s">
        <v>935</v>
      </c>
      <c r="C83" s="18">
        <v>247</v>
      </c>
    </row>
    <row r="84" spans="1:3" s="6" customFormat="1" x14ac:dyDescent="0.2">
      <c r="A84" s="821" t="s">
        <v>934</v>
      </c>
      <c r="B84" s="821" t="s">
        <v>934</v>
      </c>
      <c r="C84" s="18">
        <v>270</v>
      </c>
    </row>
    <row r="85" spans="1:3" s="6" customFormat="1" x14ac:dyDescent="0.2">
      <c r="A85" s="821" t="s">
        <v>933</v>
      </c>
      <c r="B85" s="821" t="s">
        <v>933</v>
      </c>
      <c r="C85" s="18">
        <v>358</v>
      </c>
    </row>
    <row r="86" spans="1:3" s="6" customFormat="1" x14ac:dyDescent="0.2">
      <c r="A86" s="821" t="s">
        <v>932</v>
      </c>
      <c r="B86" s="821" t="s">
        <v>932</v>
      </c>
      <c r="C86" s="18">
        <v>657</v>
      </c>
    </row>
    <row r="87" spans="1:3" s="6" customFormat="1" x14ac:dyDescent="0.2">
      <c r="A87" s="821" t="s">
        <v>931</v>
      </c>
      <c r="B87" s="821" t="s">
        <v>931</v>
      </c>
      <c r="C87" s="18">
        <v>85</v>
      </c>
    </row>
    <row r="88" spans="1:3" s="6" customFormat="1" x14ac:dyDescent="0.2">
      <c r="A88" s="821" t="s">
        <v>41</v>
      </c>
      <c r="B88" s="821" t="s">
        <v>41</v>
      </c>
      <c r="C88" s="18">
        <v>140</v>
      </c>
    </row>
    <row r="89" spans="1:3" s="6" customFormat="1" x14ac:dyDescent="0.2">
      <c r="A89" s="821" t="s">
        <v>930</v>
      </c>
      <c r="B89" s="821" t="s">
        <v>930</v>
      </c>
      <c r="C89" s="18">
        <v>269</v>
      </c>
    </row>
    <row r="90" spans="1:3" s="6" customFormat="1" x14ac:dyDescent="0.2">
      <c r="A90" s="821" t="s">
        <v>21</v>
      </c>
      <c r="B90" s="821" t="s">
        <v>21</v>
      </c>
      <c r="C90" s="18">
        <v>326</v>
      </c>
    </row>
    <row r="91" spans="1:3" s="6" customFormat="1" x14ac:dyDescent="0.2">
      <c r="A91" s="821" t="s">
        <v>929</v>
      </c>
      <c r="B91" s="821" t="s">
        <v>929</v>
      </c>
      <c r="C91" s="18">
        <v>504</v>
      </c>
    </row>
    <row r="92" spans="1:3" s="6" customFormat="1" x14ac:dyDescent="0.2">
      <c r="A92" s="821" t="s">
        <v>928</v>
      </c>
      <c r="B92" s="821" t="s">
        <v>928</v>
      </c>
      <c r="C92" s="18">
        <v>1201</v>
      </c>
    </row>
    <row r="93" spans="1:3" s="6" customFormat="1" x14ac:dyDescent="0.2">
      <c r="A93" s="821" t="s">
        <v>927</v>
      </c>
      <c r="B93" s="821" t="s">
        <v>927</v>
      </c>
      <c r="C93" s="18">
        <v>550</v>
      </c>
    </row>
    <row r="94" spans="1:3" s="6" customFormat="1" x14ac:dyDescent="0.2">
      <c r="A94" s="821" t="s">
        <v>42</v>
      </c>
      <c r="B94" s="821" t="s">
        <v>42</v>
      </c>
      <c r="C94" s="18">
        <v>523</v>
      </c>
    </row>
    <row r="95" spans="1:3" s="6" customFormat="1" x14ac:dyDescent="0.2">
      <c r="A95" s="821" t="s">
        <v>1693</v>
      </c>
      <c r="B95" s="821" t="s">
        <v>1693</v>
      </c>
      <c r="C95" s="18">
        <v>523</v>
      </c>
    </row>
    <row r="96" spans="1:3" s="6" customFormat="1" x14ac:dyDescent="0.2">
      <c r="A96" s="821" t="s">
        <v>45</v>
      </c>
      <c r="B96" s="821" t="s">
        <v>45</v>
      </c>
      <c r="C96" s="18">
        <v>560</v>
      </c>
    </row>
    <row r="97" spans="1:3" s="6" customFormat="1" x14ac:dyDescent="0.2">
      <c r="A97" s="821" t="s">
        <v>46</v>
      </c>
      <c r="B97" s="821" t="s">
        <v>46</v>
      </c>
      <c r="C97" s="18">
        <v>523</v>
      </c>
    </row>
    <row r="98" spans="1:3" s="6" customFormat="1" x14ac:dyDescent="0.2">
      <c r="A98" s="821" t="s">
        <v>926</v>
      </c>
      <c r="B98" s="821" t="s">
        <v>926</v>
      </c>
      <c r="C98" s="18">
        <v>512</v>
      </c>
    </row>
    <row r="99" spans="1:3" s="6" customFormat="1" x14ac:dyDescent="0.2">
      <c r="A99" s="821" t="s">
        <v>925</v>
      </c>
      <c r="B99" s="821" t="s">
        <v>925</v>
      </c>
      <c r="C99" s="18">
        <v>573</v>
      </c>
    </row>
    <row r="100" spans="1:3" s="6" customFormat="1" x14ac:dyDescent="0.2">
      <c r="A100" s="821" t="s">
        <v>924</v>
      </c>
      <c r="B100" s="821" t="s">
        <v>924</v>
      </c>
      <c r="C100" s="18">
        <v>594</v>
      </c>
    </row>
    <row r="101" spans="1:3" s="6" customFormat="1" x14ac:dyDescent="0.2">
      <c r="A101" s="821" t="s">
        <v>923</v>
      </c>
      <c r="B101" s="821" t="s">
        <v>923</v>
      </c>
      <c r="C101" s="18">
        <v>759</v>
      </c>
    </row>
    <row r="102" spans="1:3" s="6" customFormat="1" x14ac:dyDescent="0.2">
      <c r="A102" s="821" t="s">
        <v>922</v>
      </c>
      <c r="B102" s="821" t="s">
        <v>922</v>
      </c>
      <c r="C102" s="18">
        <v>2159</v>
      </c>
    </row>
    <row r="103" spans="1:3" s="6" customFormat="1" x14ac:dyDescent="0.2">
      <c r="A103" s="821" t="s">
        <v>921</v>
      </c>
      <c r="B103" s="821" t="s">
        <v>921</v>
      </c>
      <c r="C103" s="18">
        <v>1006</v>
      </c>
    </row>
    <row r="104" spans="1:3" s="6" customFormat="1" x14ac:dyDescent="0.2">
      <c r="A104" s="821" t="s">
        <v>920</v>
      </c>
      <c r="B104" s="821" t="s">
        <v>920</v>
      </c>
      <c r="C104" s="18">
        <v>166</v>
      </c>
    </row>
    <row r="105" spans="1:3" s="6" customFormat="1" x14ac:dyDescent="0.2">
      <c r="A105" s="821" t="s">
        <v>919</v>
      </c>
      <c r="B105" s="821" t="s">
        <v>919</v>
      </c>
      <c r="C105" s="18">
        <v>3069</v>
      </c>
    </row>
    <row r="106" spans="1:3" s="6" customFormat="1" x14ac:dyDescent="0.2">
      <c r="A106" s="821" t="s">
        <v>918</v>
      </c>
      <c r="B106" s="821" t="s">
        <v>918</v>
      </c>
      <c r="C106" s="18">
        <v>4570</v>
      </c>
    </row>
    <row r="107" spans="1:3" s="6" customFormat="1" x14ac:dyDescent="0.2">
      <c r="A107" s="821" t="s">
        <v>917</v>
      </c>
      <c r="B107" s="821" t="s">
        <v>917</v>
      </c>
      <c r="C107" s="18">
        <v>3720</v>
      </c>
    </row>
    <row r="108" spans="1:3" s="6" customFormat="1" x14ac:dyDescent="0.2">
      <c r="A108" s="821" t="s">
        <v>916</v>
      </c>
      <c r="B108" s="821" t="s">
        <v>916</v>
      </c>
      <c r="C108" s="18">
        <v>1228</v>
      </c>
    </row>
    <row r="109" spans="1:3" s="6" customFormat="1" x14ac:dyDescent="0.2">
      <c r="A109" s="821" t="s">
        <v>915</v>
      </c>
      <c r="B109" s="821" t="s">
        <v>915</v>
      </c>
      <c r="C109" s="18">
        <v>4649</v>
      </c>
    </row>
    <row r="110" spans="1:3" s="6" customFormat="1" x14ac:dyDescent="0.2">
      <c r="A110" s="821" t="s">
        <v>1743</v>
      </c>
      <c r="B110" s="821" t="s">
        <v>1743</v>
      </c>
      <c r="C110" s="18">
        <v>206</v>
      </c>
    </row>
    <row r="111" spans="1:3" s="6" customFormat="1" x14ac:dyDescent="0.2">
      <c r="A111" s="821" t="s">
        <v>914</v>
      </c>
      <c r="B111" s="821" t="s">
        <v>914</v>
      </c>
      <c r="C111" s="18">
        <v>1771</v>
      </c>
    </row>
    <row r="112" spans="1:3" s="6" customFormat="1" x14ac:dyDescent="0.2">
      <c r="A112" s="821" t="s">
        <v>913</v>
      </c>
      <c r="B112" s="821" t="s">
        <v>913</v>
      </c>
      <c r="C112" s="18">
        <v>897</v>
      </c>
    </row>
    <row r="113" spans="1:3" s="6" customFormat="1" x14ac:dyDescent="0.2">
      <c r="A113" s="821" t="s">
        <v>912</v>
      </c>
      <c r="B113" s="821" t="s">
        <v>912</v>
      </c>
      <c r="C113" s="18">
        <v>450</v>
      </c>
    </row>
    <row r="114" spans="1:3" s="6" customFormat="1" x14ac:dyDescent="0.2">
      <c r="A114" s="821" t="s">
        <v>911</v>
      </c>
      <c r="B114" s="821" t="s">
        <v>911</v>
      </c>
      <c r="C114" s="18">
        <v>245</v>
      </c>
    </row>
    <row r="115" spans="1:3" s="6" customFormat="1" x14ac:dyDescent="0.2">
      <c r="A115" s="821" t="s">
        <v>910</v>
      </c>
      <c r="B115" s="821" t="s">
        <v>910</v>
      </c>
      <c r="C115" s="18">
        <v>1482</v>
      </c>
    </row>
    <row r="116" spans="1:3" s="6" customFormat="1" x14ac:dyDescent="0.2">
      <c r="A116" s="821" t="s">
        <v>909</v>
      </c>
      <c r="B116" s="821" t="s">
        <v>909</v>
      </c>
      <c r="C116" s="18">
        <v>468</v>
      </c>
    </row>
    <row r="117" spans="1:3" s="6" customFormat="1" x14ac:dyDescent="0.2">
      <c r="A117" s="821" t="s">
        <v>908</v>
      </c>
      <c r="B117" s="821" t="s">
        <v>908</v>
      </c>
      <c r="C117" s="18">
        <v>2682</v>
      </c>
    </row>
    <row r="118" spans="1:3" s="6" customFormat="1" x14ac:dyDescent="0.2">
      <c r="A118" s="821" t="s">
        <v>1746</v>
      </c>
      <c r="B118" s="821" t="s">
        <v>1746</v>
      </c>
      <c r="C118" s="18">
        <v>9301</v>
      </c>
    </row>
    <row r="119" spans="1:3" s="6" customFormat="1" x14ac:dyDescent="0.2">
      <c r="A119" s="821" t="s">
        <v>906</v>
      </c>
      <c r="B119" s="821" t="s">
        <v>906</v>
      </c>
      <c r="C119" s="18">
        <v>1972</v>
      </c>
    </row>
    <row r="120" spans="1:3" s="6" customFormat="1" x14ac:dyDescent="0.2">
      <c r="A120" s="821" t="s">
        <v>905</v>
      </c>
      <c r="B120" s="821" t="s">
        <v>905</v>
      </c>
      <c r="C120" s="18">
        <v>1471</v>
      </c>
    </row>
    <row r="121" spans="1:3" s="6" customFormat="1" x14ac:dyDescent="0.2">
      <c r="A121" s="821" t="s">
        <v>904</v>
      </c>
      <c r="B121" s="821" t="s">
        <v>904</v>
      </c>
      <c r="C121" s="18">
        <v>1124</v>
      </c>
    </row>
    <row r="122" spans="1:3" s="6" customFormat="1" x14ac:dyDescent="0.2">
      <c r="A122" s="821" t="s">
        <v>903</v>
      </c>
      <c r="B122" s="821" t="s">
        <v>903</v>
      </c>
      <c r="C122" s="18">
        <v>209</v>
      </c>
    </row>
    <row r="123" spans="1:3" s="6" customFormat="1" x14ac:dyDescent="0.2">
      <c r="A123" s="821" t="s">
        <v>902</v>
      </c>
      <c r="B123" s="821" t="s">
        <v>902</v>
      </c>
      <c r="C123" s="18">
        <v>749</v>
      </c>
    </row>
    <row r="124" spans="1:3" s="6" customFormat="1" x14ac:dyDescent="0.2">
      <c r="A124" s="821" t="s">
        <v>901</v>
      </c>
      <c r="B124" s="821" t="s">
        <v>901</v>
      </c>
      <c r="C124" s="18">
        <v>179</v>
      </c>
    </row>
    <row r="125" spans="1:3" s="6" customFormat="1" x14ac:dyDescent="0.2">
      <c r="A125" s="821" t="s">
        <v>900</v>
      </c>
      <c r="B125" s="821" t="s">
        <v>900</v>
      </c>
      <c r="C125" s="18">
        <v>541</v>
      </c>
    </row>
    <row r="126" spans="1:3" s="6" customFormat="1" x14ac:dyDescent="0.2">
      <c r="A126" s="821" t="s">
        <v>1464</v>
      </c>
      <c r="B126" s="821" t="s">
        <v>1464</v>
      </c>
      <c r="C126" s="18">
        <v>529</v>
      </c>
    </row>
    <row r="127" spans="1:3" s="6" customFormat="1" x14ac:dyDescent="0.2">
      <c r="A127" s="821" t="s">
        <v>899</v>
      </c>
      <c r="B127" s="821" t="s">
        <v>899</v>
      </c>
      <c r="C127" s="18">
        <v>1078</v>
      </c>
    </row>
    <row r="128" spans="1:3" s="6" customFormat="1" x14ac:dyDescent="0.2">
      <c r="A128" s="821" t="s">
        <v>898</v>
      </c>
      <c r="B128" s="821" t="s">
        <v>898</v>
      </c>
      <c r="C128" s="18">
        <v>242</v>
      </c>
    </row>
    <row r="129" spans="1:3" s="6" customFormat="1" x14ac:dyDescent="0.2">
      <c r="A129" s="821" t="s">
        <v>897</v>
      </c>
      <c r="B129" s="821" t="s">
        <v>897</v>
      </c>
      <c r="C129" s="18">
        <v>981</v>
      </c>
    </row>
    <row r="130" spans="1:3" s="6" customFormat="1" x14ac:dyDescent="0.2">
      <c r="A130" s="821" t="s">
        <v>896</v>
      </c>
      <c r="B130" s="821" t="s">
        <v>896</v>
      </c>
      <c r="C130" s="18">
        <v>199</v>
      </c>
    </row>
    <row r="131" spans="1:3" s="6" customFormat="1" x14ac:dyDescent="0.2">
      <c r="A131" s="821" t="s">
        <v>895</v>
      </c>
      <c r="B131" s="821" t="s">
        <v>895</v>
      </c>
      <c r="C131" s="18">
        <v>252</v>
      </c>
    </row>
    <row r="132" spans="1:3" s="6" customFormat="1" x14ac:dyDescent="0.2">
      <c r="A132" s="821" t="s">
        <v>894</v>
      </c>
      <c r="B132" s="821" t="s">
        <v>894</v>
      </c>
      <c r="C132" s="18">
        <v>252</v>
      </c>
    </row>
    <row r="133" spans="1:3" s="6" customFormat="1" x14ac:dyDescent="0.2">
      <c r="A133" s="821" t="s">
        <v>893</v>
      </c>
      <c r="B133" s="821" t="s">
        <v>893</v>
      </c>
      <c r="C133" s="18">
        <v>266</v>
      </c>
    </row>
    <row r="134" spans="1:3" s="6" customFormat="1" x14ac:dyDescent="0.2">
      <c r="A134" s="821" t="s">
        <v>892</v>
      </c>
      <c r="B134" s="821" t="s">
        <v>892</v>
      </c>
      <c r="C134" s="18">
        <v>114</v>
      </c>
    </row>
    <row r="135" spans="1:3" s="6" customFormat="1" x14ac:dyDescent="0.2">
      <c r="A135" s="821" t="s">
        <v>891</v>
      </c>
      <c r="B135" s="821" t="s">
        <v>891</v>
      </c>
      <c r="C135" s="18">
        <v>114</v>
      </c>
    </row>
    <row r="136" spans="1:3" s="6" customFormat="1" x14ac:dyDescent="0.2">
      <c r="A136" s="821" t="s">
        <v>890</v>
      </c>
      <c r="B136" s="821" t="s">
        <v>890</v>
      </c>
      <c r="C136" s="18">
        <v>393</v>
      </c>
    </row>
    <row r="137" spans="1:3" s="6" customFormat="1" x14ac:dyDescent="0.2">
      <c r="A137" s="821" t="s">
        <v>889</v>
      </c>
      <c r="B137" s="821" t="s">
        <v>889</v>
      </c>
      <c r="C137" s="18">
        <v>387</v>
      </c>
    </row>
    <row r="138" spans="1:3" s="6" customFormat="1" x14ac:dyDescent="0.2">
      <c r="A138" s="821" t="s">
        <v>888</v>
      </c>
      <c r="B138" s="821" t="s">
        <v>888</v>
      </c>
      <c r="C138" s="18">
        <v>402</v>
      </c>
    </row>
    <row r="139" spans="1:3" s="6" customFormat="1" x14ac:dyDescent="0.2">
      <c r="A139" s="821" t="s">
        <v>887</v>
      </c>
      <c r="B139" s="821" t="s">
        <v>887</v>
      </c>
      <c r="C139" s="18">
        <v>282</v>
      </c>
    </row>
    <row r="140" spans="1:3" s="6" customFormat="1" x14ac:dyDescent="0.2">
      <c r="A140" s="821" t="s">
        <v>886</v>
      </c>
      <c r="B140" s="821" t="s">
        <v>886</v>
      </c>
      <c r="C140" s="18">
        <v>282</v>
      </c>
    </row>
    <row r="141" spans="1:3" s="6" customFormat="1" x14ac:dyDescent="0.2">
      <c r="A141" s="821" t="s">
        <v>885</v>
      </c>
      <c r="B141" s="821" t="s">
        <v>885</v>
      </c>
      <c r="C141" s="18">
        <v>262</v>
      </c>
    </row>
    <row r="142" spans="1:3" s="6" customFormat="1" x14ac:dyDescent="0.2">
      <c r="A142" s="821" t="s">
        <v>884</v>
      </c>
      <c r="B142" s="821" t="s">
        <v>884</v>
      </c>
      <c r="C142" s="18">
        <v>262</v>
      </c>
    </row>
    <row r="143" spans="1:3" s="6" customFormat="1" x14ac:dyDescent="0.2">
      <c r="A143" s="821" t="s">
        <v>883</v>
      </c>
      <c r="B143" s="821" t="s">
        <v>883</v>
      </c>
      <c r="C143" s="18">
        <v>275</v>
      </c>
    </row>
    <row r="144" spans="1:3" s="6" customFormat="1" x14ac:dyDescent="0.2">
      <c r="A144" s="821" t="s">
        <v>882</v>
      </c>
      <c r="B144" s="821" t="s">
        <v>882</v>
      </c>
      <c r="C144" s="18">
        <v>111</v>
      </c>
    </row>
    <row r="145" spans="1:3" s="6" customFormat="1" x14ac:dyDescent="0.2">
      <c r="A145" s="821" t="s">
        <v>881</v>
      </c>
      <c r="B145" s="821" t="s">
        <v>881</v>
      </c>
      <c r="C145" s="18">
        <v>111</v>
      </c>
    </row>
    <row r="146" spans="1:3" s="6" customFormat="1" x14ac:dyDescent="0.2">
      <c r="A146" s="821" t="s">
        <v>880</v>
      </c>
      <c r="B146" s="821" t="s">
        <v>880</v>
      </c>
      <c r="C146" s="18">
        <v>190</v>
      </c>
    </row>
    <row r="147" spans="1:3" s="6" customFormat="1" x14ac:dyDescent="0.2">
      <c r="A147" s="821" t="s">
        <v>879</v>
      </c>
      <c r="B147" s="821" t="s">
        <v>879</v>
      </c>
      <c r="C147" s="18">
        <v>198</v>
      </c>
    </row>
    <row r="148" spans="1:3" s="6" customFormat="1" x14ac:dyDescent="0.2">
      <c r="A148" s="821" t="s">
        <v>878</v>
      </c>
      <c r="B148" s="821" t="s">
        <v>878</v>
      </c>
      <c r="C148" s="18">
        <v>150</v>
      </c>
    </row>
    <row r="149" spans="1:3" s="6" customFormat="1" x14ac:dyDescent="0.2">
      <c r="A149" s="821" t="s">
        <v>877</v>
      </c>
      <c r="B149" s="821" t="s">
        <v>877</v>
      </c>
      <c r="C149" s="18">
        <v>152</v>
      </c>
    </row>
    <row r="150" spans="1:3" s="6" customFormat="1" x14ac:dyDescent="0.2">
      <c r="A150" s="821" t="s">
        <v>876</v>
      </c>
      <c r="B150" s="821" t="s">
        <v>876</v>
      </c>
      <c r="C150" s="18">
        <v>156</v>
      </c>
    </row>
    <row r="151" spans="1:3" s="6" customFormat="1" x14ac:dyDescent="0.2">
      <c r="A151" s="821" t="s">
        <v>875</v>
      </c>
      <c r="B151" s="821" t="s">
        <v>875</v>
      </c>
      <c r="C151" s="18">
        <v>450</v>
      </c>
    </row>
    <row r="152" spans="1:3" s="6" customFormat="1" x14ac:dyDescent="0.2">
      <c r="A152" s="821" t="s">
        <v>874</v>
      </c>
      <c r="B152" s="821" t="s">
        <v>874</v>
      </c>
      <c r="C152" s="18">
        <v>450</v>
      </c>
    </row>
    <row r="153" spans="1:3" s="6" customFormat="1" x14ac:dyDescent="0.2">
      <c r="A153" s="821" t="s">
        <v>873</v>
      </c>
      <c r="B153" s="821" t="s">
        <v>873</v>
      </c>
      <c r="C153" s="18">
        <v>470</v>
      </c>
    </row>
    <row r="154" spans="1:3" s="6" customFormat="1" x14ac:dyDescent="0.2">
      <c r="A154" s="821" t="s">
        <v>872</v>
      </c>
      <c r="B154" s="821" t="s">
        <v>872</v>
      </c>
      <c r="C154" s="18">
        <v>723</v>
      </c>
    </row>
    <row r="155" spans="1:3" s="6" customFormat="1" x14ac:dyDescent="0.2">
      <c r="A155" s="821" t="s">
        <v>871</v>
      </c>
      <c r="B155" s="821" t="s">
        <v>871</v>
      </c>
      <c r="C155" s="18">
        <v>726</v>
      </c>
    </row>
    <row r="156" spans="1:3" s="6" customFormat="1" x14ac:dyDescent="0.2">
      <c r="A156" s="821" t="s">
        <v>870</v>
      </c>
      <c r="B156" s="821" t="s">
        <v>870</v>
      </c>
      <c r="C156" s="18">
        <v>735</v>
      </c>
    </row>
    <row r="157" spans="1:3" s="6" customFormat="1" x14ac:dyDescent="0.2">
      <c r="A157" s="821" t="s">
        <v>869</v>
      </c>
      <c r="B157" s="821" t="s">
        <v>869</v>
      </c>
      <c r="C157" s="18">
        <v>456</v>
      </c>
    </row>
    <row r="158" spans="1:3" s="6" customFormat="1" x14ac:dyDescent="0.2">
      <c r="A158" s="821" t="s">
        <v>868</v>
      </c>
      <c r="B158" s="821" t="s">
        <v>868</v>
      </c>
      <c r="C158" s="18">
        <v>456</v>
      </c>
    </row>
    <row r="159" spans="1:3" s="6" customFormat="1" x14ac:dyDescent="0.2">
      <c r="A159" s="821" t="s">
        <v>867</v>
      </c>
      <c r="B159" s="821" t="s">
        <v>867</v>
      </c>
      <c r="C159" s="18">
        <v>476</v>
      </c>
    </row>
    <row r="160" spans="1:3" s="6" customFormat="1" x14ac:dyDescent="0.2">
      <c r="A160" s="821" t="s">
        <v>866</v>
      </c>
      <c r="B160" s="821" t="s">
        <v>866</v>
      </c>
      <c r="C160" s="18">
        <v>273</v>
      </c>
    </row>
    <row r="161" spans="1:3" s="6" customFormat="1" x14ac:dyDescent="0.2">
      <c r="A161" s="821" t="s">
        <v>865</v>
      </c>
      <c r="B161" s="821" t="s">
        <v>865</v>
      </c>
      <c r="C161" s="18">
        <v>283</v>
      </c>
    </row>
    <row r="162" spans="1:3" s="6" customFormat="1" x14ac:dyDescent="0.2">
      <c r="A162" s="821" t="s">
        <v>864</v>
      </c>
      <c r="B162" s="821" t="s">
        <v>864</v>
      </c>
      <c r="C162" s="18">
        <v>281</v>
      </c>
    </row>
    <row r="163" spans="1:3" s="6" customFormat="1" x14ac:dyDescent="0.2">
      <c r="A163" s="821" t="s">
        <v>863</v>
      </c>
      <c r="B163" s="821" t="s">
        <v>863</v>
      </c>
      <c r="C163" s="18">
        <v>182</v>
      </c>
    </row>
    <row r="164" spans="1:3" s="6" customFormat="1" x14ac:dyDescent="0.2">
      <c r="A164" s="821" t="s">
        <v>862</v>
      </c>
      <c r="B164" s="821" t="s">
        <v>862</v>
      </c>
      <c r="C164" s="18">
        <v>217</v>
      </c>
    </row>
    <row r="165" spans="1:3" s="6" customFormat="1" x14ac:dyDescent="0.2">
      <c r="A165" s="821" t="s">
        <v>861</v>
      </c>
      <c r="B165" s="821" t="s">
        <v>861</v>
      </c>
      <c r="C165" s="18">
        <v>304</v>
      </c>
    </row>
    <row r="166" spans="1:3" s="6" customFormat="1" x14ac:dyDescent="0.2">
      <c r="A166" s="821" t="s">
        <v>860</v>
      </c>
      <c r="B166" s="821" t="s">
        <v>860</v>
      </c>
      <c r="C166" s="18">
        <v>217</v>
      </c>
    </row>
    <row r="167" spans="1:3" s="6" customFormat="1" x14ac:dyDescent="0.2">
      <c r="A167" s="821" t="s">
        <v>859</v>
      </c>
      <c r="B167" s="821" t="s">
        <v>859</v>
      </c>
      <c r="C167" s="18">
        <v>262</v>
      </c>
    </row>
    <row r="168" spans="1:3" s="6" customFormat="1" x14ac:dyDescent="0.2">
      <c r="A168" s="821" t="s">
        <v>858</v>
      </c>
      <c r="B168" s="821" t="s">
        <v>858</v>
      </c>
      <c r="C168" s="18">
        <v>340</v>
      </c>
    </row>
    <row r="169" spans="1:3" s="6" customFormat="1" x14ac:dyDescent="0.2">
      <c r="A169" s="821" t="s">
        <v>857</v>
      </c>
      <c r="B169" s="821" t="s">
        <v>857</v>
      </c>
      <c r="C169" s="18">
        <v>401</v>
      </c>
    </row>
    <row r="170" spans="1:3" s="6" customFormat="1" x14ac:dyDescent="0.2">
      <c r="A170" s="821" t="s">
        <v>1837</v>
      </c>
      <c r="B170" s="821" t="s">
        <v>1837</v>
      </c>
      <c r="C170" s="18">
        <v>26373</v>
      </c>
    </row>
    <row r="171" spans="1:3" s="6" customFormat="1" x14ac:dyDescent="0.2">
      <c r="A171" s="821" t="s">
        <v>1838</v>
      </c>
      <c r="B171" s="821" t="s">
        <v>1838</v>
      </c>
      <c r="C171" s="18">
        <v>27878</v>
      </c>
    </row>
    <row r="172" spans="1:3" s="6" customFormat="1" x14ac:dyDescent="0.2">
      <c r="A172" s="821" t="s">
        <v>1839</v>
      </c>
      <c r="B172" s="821" t="s">
        <v>1839</v>
      </c>
      <c r="C172" s="18">
        <v>28472</v>
      </c>
    </row>
    <row r="173" spans="1:3" s="6" customFormat="1" x14ac:dyDescent="0.2">
      <c r="A173" s="821" t="s">
        <v>1840</v>
      </c>
      <c r="B173" s="821" t="s">
        <v>1840</v>
      </c>
      <c r="C173" s="18">
        <v>30180</v>
      </c>
    </row>
    <row r="174" spans="1:3" s="6" customFormat="1" x14ac:dyDescent="0.2">
      <c r="A174" s="821" t="s">
        <v>1841</v>
      </c>
      <c r="B174" s="821" t="s">
        <v>1841</v>
      </c>
      <c r="C174" s="18">
        <v>30988</v>
      </c>
    </row>
    <row r="175" spans="1:3" s="6" customFormat="1" x14ac:dyDescent="0.2">
      <c r="A175" s="821" t="s">
        <v>1842</v>
      </c>
      <c r="B175" s="821" t="s">
        <v>1842</v>
      </c>
      <c r="C175" s="18">
        <v>32946</v>
      </c>
    </row>
    <row r="176" spans="1:3" s="6" customFormat="1" x14ac:dyDescent="0.2">
      <c r="A176" s="821" t="s">
        <v>1747</v>
      </c>
      <c r="B176" s="821" t="s">
        <v>1747</v>
      </c>
      <c r="C176" s="18">
        <v>20139</v>
      </c>
    </row>
    <row r="177" spans="1:3" s="6" customFormat="1" x14ac:dyDescent="0.2">
      <c r="A177" s="821" t="s">
        <v>1748</v>
      </c>
      <c r="B177" s="821" t="s">
        <v>1748</v>
      </c>
      <c r="C177" s="18">
        <v>21344</v>
      </c>
    </row>
    <row r="178" spans="1:3" s="6" customFormat="1" x14ac:dyDescent="0.2">
      <c r="A178" s="821" t="s">
        <v>1749</v>
      </c>
      <c r="B178" s="821" t="s">
        <v>1749</v>
      </c>
      <c r="C178" s="18">
        <v>22068</v>
      </c>
    </row>
    <row r="179" spans="1:3" s="6" customFormat="1" x14ac:dyDescent="0.2">
      <c r="A179" s="821" t="s">
        <v>1750</v>
      </c>
      <c r="B179" s="821" t="s">
        <v>1750</v>
      </c>
      <c r="C179" s="18">
        <v>23457</v>
      </c>
    </row>
    <row r="180" spans="1:3" s="6" customFormat="1" x14ac:dyDescent="0.2">
      <c r="A180" s="821" t="s">
        <v>1751</v>
      </c>
      <c r="B180" s="821" t="s">
        <v>1751</v>
      </c>
      <c r="C180" s="18">
        <v>23457</v>
      </c>
    </row>
    <row r="181" spans="1:3" s="6" customFormat="1" x14ac:dyDescent="0.2">
      <c r="A181" s="821" t="s">
        <v>1752</v>
      </c>
      <c r="B181" s="821" t="s">
        <v>1752</v>
      </c>
      <c r="C181" s="18">
        <v>24982</v>
      </c>
    </row>
    <row r="182" spans="1:3" s="6" customFormat="1" x14ac:dyDescent="0.2">
      <c r="A182" s="821" t="s">
        <v>856</v>
      </c>
      <c r="B182" s="821" t="s">
        <v>856</v>
      </c>
      <c r="C182" s="18">
        <v>53</v>
      </c>
    </row>
    <row r="183" spans="1:3" s="6" customFormat="1" x14ac:dyDescent="0.2">
      <c r="A183" s="821" t="s">
        <v>855</v>
      </c>
      <c r="B183" s="821" t="s">
        <v>855</v>
      </c>
      <c r="C183" s="18">
        <v>2519</v>
      </c>
    </row>
    <row r="184" spans="1:3" s="6" customFormat="1" x14ac:dyDescent="0.2">
      <c r="A184" s="821" t="s">
        <v>854</v>
      </c>
      <c r="B184" s="821" t="s">
        <v>854</v>
      </c>
      <c r="C184" s="18">
        <v>2741</v>
      </c>
    </row>
    <row r="185" spans="1:3" s="6" customFormat="1" x14ac:dyDescent="0.2">
      <c r="A185" s="821" t="s">
        <v>853</v>
      </c>
      <c r="B185" s="821" t="s">
        <v>853</v>
      </c>
      <c r="C185" s="18">
        <v>2878</v>
      </c>
    </row>
    <row r="186" spans="1:3" s="6" customFormat="1" x14ac:dyDescent="0.2">
      <c r="A186" s="821" t="s">
        <v>852</v>
      </c>
      <c r="B186" s="821" t="s">
        <v>852</v>
      </c>
      <c r="C186" s="18">
        <v>2950</v>
      </c>
    </row>
    <row r="187" spans="1:3" s="6" customFormat="1" x14ac:dyDescent="0.2">
      <c r="A187" s="821" t="s">
        <v>851</v>
      </c>
      <c r="B187" s="821" t="s">
        <v>851</v>
      </c>
      <c r="C187" s="18">
        <v>3172</v>
      </c>
    </row>
    <row r="188" spans="1:3" s="6" customFormat="1" x14ac:dyDescent="0.2">
      <c r="A188" s="821" t="s">
        <v>850</v>
      </c>
      <c r="B188" s="821" t="s">
        <v>850</v>
      </c>
      <c r="C188" s="18">
        <v>3250</v>
      </c>
    </row>
    <row r="189" spans="1:3" s="6" customFormat="1" x14ac:dyDescent="0.2">
      <c r="A189" s="821" t="s">
        <v>849</v>
      </c>
      <c r="B189" s="821" t="s">
        <v>849</v>
      </c>
      <c r="C189" s="18">
        <v>274</v>
      </c>
    </row>
    <row r="190" spans="1:3" s="6" customFormat="1" x14ac:dyDescent="0.2">
      <c r="A190" s="821" t="s">
        <v>848</v>
      </c>
      <c r="B190" s="821" t="s">
        <v>848</v>
      </c>
      <c r="C190" s="18">
        <v>274</v>
      </c>
    </row>
    <row r="191" spans="1:3" s="6" customFormat="1" x14ac:dyDescent="0.2">
      <c r="A191" s="821" t="s">
        <v>847</v>
      </c>
      <c r="B191" s="821" t="s">
        <v>847</v>
      </c>
      <c r="C191" s="18">
        <v>274</v>
      </c>
    </row>
    <row r="192" spans="1:3" s="6" customFormat="1" x14ac:dyDescent="0.2">
      <c r="A192" s="821" t="s">
        <v>846</v>
      </c>
      <c r="B192" s="821" t="s">
        <v>846</v>
      </c>
      <c r="C192" s="18">
        <v>275</v>
      </c>
    </row>
    <row r="193" spans="1:3" s="6" customFormat="1" x14ac:dyDescent="0.2">
      <c r="A193" s="821" t="s">
        <v>845</v>
      </c>
      <c r="B193" s="821" t="s">
        <v>845</v>
      </c>
      <c r="C193" s="18">
        <v>510</v>
      </c>
    </row>
    <row r="194" spans="1:3" s="6" customFormat="1" x14ac:dyDescent="0.2">
      <c r="A194" s="821" t="s">
        <v>844</v>
      </c>
      <c r="B194" s="821" t="s">
        <v>844</v>
      </c>
      <c r="C194" s="18">
        <v>510</v>
      </c>
    </row>
    <row r="195" spans="1:3" s="6" customFormat="1" x14ac:dyDescent="0.2">
      <c r="A195" s="821" t="s">
        <v>843</v>
      </c>
      <c r="B195" s="821" t="s">
        <v>843</v>
      </c>
      <c r="C195" s="18">
        <v>33</v>
      </c>
    </row>
    <row r="196" spans="1:3" s="6" customFormat="1" x14ac:dyDescent="0.2">
      <c r="A196" s="821" t="s">
        <v>842</v>
      </c>
      <c r="B196" s="821" t="s">
        <v>842</v>
      </c>
      <c r="C196" s="18">
        <v>33</v>
      </c>
    </row>
    <row r="197" spans="1:3" s="6" customFormat="1" x14ac:dyDescent="0.2">
      <c r="A197" s="821" t="s">
        <v>841</v>
      </c>
      <c r="B197" s="821" t="s">
        <v>841</v>
      </c>
      <c r="C197" s="18">
        <v>26</v>
      </c>
    </row>
    <row r="198" spans="1:3" s="6" customFormat="1" x14ac:dyDescent="0.2">
      <c r="A198" s="821" t="s">
        <v>840</v>
      </c>
      <c r="B198" s="821" t="s">
        <v>840</v>
      </c>
      <c r="C198" s="18">
        <v>26</v>
      </c>
    </row>
    <row r="199" spans="1:3" s="6" customFormat="1" x14ac:dyDescent="0.2">
      <c r="A199" s="821" t="s">
        <v>839</v>
      </c>
      <c r="B199" s="821" t="s">
        <v>839</v>
      </c>
      <c r="C199" s="18">
        <v>330</v>
      </c>
    </row>
    <row r="200" spans="1:3" s="6" customFormat="1" x14ac:dyDescent="0.2">
      <c r="A200" s="821" t="s">
        <v>838</v>
      </c>
      <c r="B200" s="821" t="s">
        <v>838</v>
      </c>
      <c r="C200" s="18">
        <v>635</v>
      </c>
    </row>
    <row r="201" spans="1:3" s="6" customFormat="1" x14ac:dyDescent="0.2">
      <c r="A201" s="821" t="s">
        <v>837</v>
      </c>
      <c r="B201" s="821" t="s">
        <v>837</v>
      </c>
      <c r="C201" s="18">
        <v>635</v>
      </c>
    </row>
    <row r="202" spans="1:3" s="6" customFormat="1" x14ac:dyDescent="0.2">
      <c r="A202" s="821" t="s">
        <v>836</v>
      </c>
      <c r="B202" s="821" t="s">
        <v>836</v>
      </c>
      <c r="C202" s="18">
        <v>635</v>
      </c>
    </row>
    <row r="203" spans="1:3" s="6" customFormat="1" x14ac:dyDescent="0.2">
      <c r="A203" s="821" t="s">
        <v>835</v>
      </c>
      <c r="B203" s="821" t="s">
        <v>835</v>
      </c>
      <c r="C203" s="18">
        <v>778</v>
      </c>
    </row>
    <row r="204" spans="1:3" s="6" customFormat="1" x14ac:dyDescent="0.2">
      <c r="A204" s="821" t="s">
        <v>834</v>
      </c>
      <c r="B204" s="821" t="s">
        <v>834</v>
      </c>
      <c r="C204" s="18">
        <v>635</v>
      </c>
    </row>
    <row r="205" spans="1:3" s="6" customFormat="1" x14ac:dyDescent="0.2">
      <c r="A205" s="821" t="s">
        <v>833</v>
      </c>
      <c r="B205" s="821" t="s">
        <v>833</v>
      </c>
      <c r="C205" s="18">
        <v>635</v>
      </c>
    </row>
    <row r="206" spans="1:3" s="6" customFormat="1" x14ac:dyDescent="0.2">
      <c r="A206" s="821" t="s">
        <v>832</v>
      </c>
      <c r="B206" s="821" t="s">
        <v>832</v>
      </c>
      <c r="C206" s="18">
        <v>635</v>
      </c>
    </row>
    <row r="207" spans="1:3" s="6" customFormat="1" x14ac:dyDescent="0.2">
      <c r="A207" s="821" t="s">
        <v>831</v>
      </c>
      <c r="B207" s="821" t="s">
        <v>831</v>
      </c>
      <c r="C207" s="18">
        <v>778</v>
      </c>
    </row>
    <row r="208" spans="1:3" s="6" customFormat="1" x14ac:dyDescent="0.2">
      <c r="A208" s="821" t="s">
        <v>1843</v>
      </c>
      <c r="B208" s="821" t="s">
        <v>1843</v>
      </c>
      <c r="C208" s="18">
        <v>25123</v>
      </c>
    </row>
    <row r="209" spans="1:3" s="6" customFormat="1" x14ac:dyDescent="0.2">
      <c r="A209" s="821" t="s">
        <v>1844</v>
      </c>
      <c r="B209" s="821" t="s">
        <v>1844</v>
      </c>
      <c r="C209" s="18">
        <v>26623</v>
      </c>
    </row>
    <row r="210" spans="1:3" s="6" customFormat="1" x14ac:dyDescent="0.2">
      <c r="A210" s="821" t="s">
        <v>1845</v>
      </c>
      <c r="B210" s="821" t="s">
        <v>1845</v>
      </c>
      <c r="C210" s="18">
        <v>27217</v>
      </c>
    </row>
    <row r="211" spans="1:3" s="6" customFormat="1" x14ac:dyDescent="0.2">
      <c r="A211" s="821" t="s">
        <v>1846</v>
      </c>
      <c r="B211" s="821" t="s">
        <v>1846</v>
      </c>
      <c r="C211" s="18">
        <v>28925</v>
      </c>
    </row>
    <row r="212" spans="1:3" s="6" customFormat="1" x14ac:dyDescent="0.2">
      <c r="A212" s="821" t="s">
        <v>1847</v>
      </c>
      <c r="B212" s="821" t="s">
        <v>1847</v>
      </c>
      <c r="C212" s="18">
        <v>29732</v>
      </c>
    </row>
    <row r="213" spans="1:3" s="6" customFormat="1" x14ac:dyDescent="0.2">
      <c r="A213" s="821" t="s">
        <v>1848</v>
      </c>
      <c r="B213" s="821" t="s">
        <v>1848</v>
      </c>
      <c r="C213" s="18">
        <v>31691</v>
      </c>
    </row>
    <row r="214" spans="1:3" s="6" customFormat="1" x14ac:dyDescent="0.2">
      <c r="A214" s="821" t="s">
        <v>1753</v>
      </c>
      <c r="B214" s="821" t="s">
        <v>1753</v>
      </c>
      <c r="C214" s="18">
        <v>19563</v>
      </c>
    </row>
    <row r="215" spans="1:3" s="6" customFormat="1" x14ac:dyDescent="0.2">
      <c r="A215" s="821" t="s">
        <v>1754</v>
      </c>
      <c r="B215" s="821" t="s">
        <v>1754</v>
      </c>
      <c r="C215" s="18">
        <v>20763</v>
      </c>
    </row>
    <row r="216" spans="1:3" s="6" customFormat="1" x14ac:dyDescent="0.2">
      <c r="A216" s="821" t="s">
        <v>1755</v>
      </c>
      <c r="B216" s="821" t="s">
        <v>1755</v>
      </c>
      <c r="C216" s="18">
        <v>21481</v>
      </c>
    </row>
    <row r="217" spans="1:3" s="6" customFormat="1" x14ac:dyDescent="0.2">
      <c r="A217" s="821" t="s">
        <v>1756</v>
      </c>
      <c r="B217" s="821" t="s">
        <v>1756</v>
      </c>
      <c r="C217" s="18">
        <v>22881</v>
      </c>
    </row>
    <row r="218" spans="1:3" s="6" customFormat="1" x14ac:dyDescent="0.2">
      <c r="A218" s="821" t="s">
        <v>1757</v>
      </c>
      <c r="B218" s="821" t="s">
        <v>1757</v>
      </c>
      <c r="C218" s="18">
        <v>22881</v>
      </c>
    </row>
    <row r="219" spans="1:3" s="6" customFormat="1" x14ac:dyDescent="0.2">
      <c r="A219" s="821" t="s">
        <v>1758</v>
      </c>
      <c r="B219" s="821" t="s">
        <v>1758</v>
      </c>
      <c r="C219" s="18">
        <v>24395</v>
      </c>
    </row>
    <row r="220" spans="1:3" s="6" customFormat="1" x14ac:dyDescent="0.2">
      <c r="A220" s="821" t="s">
        <v>830</v>
      </c>
      <c r="B220" s="821" t="s">
        <v>830</v>
      </c>
      <c r="C220" s="18">
        <v>1163</v>
      </c>
    </row>
    <row r="221" spans="1:3" s="6" customFormat="1" x14ac:dyDescent="0.2">
      <c r="A221" s="821" t="s">
        <v>829</v>
      </c>
      <c r="B221" s="821" t="s">
        <v>829</v>
      </c>
      <c r="C221" s="18">
        <v>1192</v>
      </c>
    </row>
    <row r="222" spans="1:3" s="6" customFormat="1" x14ac:dyDescent="0.2">
      <c r="A222" s="821" t="s">
        <v>828</v>
      </c>
      <c r="B222" s="821" t="s">
        <v>828</v>
      </c>
      <c r="C222" s="18">
        <v>1237</v>
      </c>
    </row>
    <row r="223" spans="1:3" s="6" customFormat="1" x14ac:dyDescent="0.2">
      <c r="A223" s="821" t="s">
        <v>827</v>
      </c>
      <c r="B223" s="821" t="s">
        <v>827</v>
      </c>
      <c r="C223" s="18">
        <v>1342</v>
      </c>
    </row>
    <row r="224" spans="1:3" s="6" customFormat="1" x14ac:dyDescent="0.2">
      <c r="A224" s="821" t="s">
        <v>826</v>
      </c>
      <c r="B224" s="821" t="s">
        <v>826</v>
      </c>
      <c r="C224" s="18">
        <v>1398</v>
      </c>
    </row>
    <row r="225" spans="1:3" s="6" customFormat="1" x14ac:dyDescent="0.2">
      <c r="A225" s="821" t="s">
        <v>825</v>
      </c>
      <c r="B225" s="821" t="s">
        <v>825</v>
      </c>
      <c r="C225" s="18">
        <v>24</v>
      </c>
    </row>
    <row r="226" spans="1:3" s="6" customFormat="1" x14ac:dyDescent="0.2">
      <c r="A226" s="821" t="s">
        <v>824</v>
      </c>
      <c r="B226" s="821" t="s">
        <v>824</v>
      </c>
      <c r="C226" s="18">
        <v>24</v>
      </c>
    </row>
    <row r="227" spans="1:3" s="6" customFormat="1" x14ac:dyDescent="0.2">
      <c r="A227" s="821" t="s">
        <v>823</v>
      </c>
      <c r="B227" s="821" t="s">
        <v>823</v>
      </c>
      <c r="C227" s="18">
        <v>313</v>
      </c>
    </row>
    <row r="228" spans="1:3" s="6" customFormat="1" x14ac:dyDescent="0.2">
      <c r="A228" s="821" t="s">
        <v>822</v>
      </c>
      <c r="B228" s="821" t="s">
        <v>822</v>
      </c>
      <c r="C228" s="18">
        <v>313</v>
      </c>
    </row>
    <row r="229" spans="1:3" s="6" customFormat="1" x14ac:dyDescent="0.2">
      <c r="A229" s="821" t="s">
        <v>821</v>
      </c>
      <c r="B229" s="821" t="s">
        <v>821</v>
      </c>
      <c r="C229" s="18">
        <v>333</v>
      </c>
    </row>
    <row r="230" spans="1:3" s="6" customFormat="1" x14ac:dyDescent="0.2">
      <c r="A230" s="821" t="s">
        <v>820</v>
      </c>
      <c r="B230" s="821" t="s">
        <v>820</v>
      </c>
      <c r="C230" s="18">
        <v>359</v>
      </c>
    </row>
    <row r="231" spans="1:3" s="6" customFormat="1" x14ac:dyDescent="0.2">
      <c r="A231" s="821" t="s">
        <v>819</v>
      </c>
      <c r="B231" s="821" t="s">
        <v>819</v>
      </c>
      <c r="C231" s="18">
        <v>367</v>
      </c>
    </row>
    <row r="232" spans="1:3" s="6" customFormat="1" x14ac:dyDescent="0.2">
      <c r="A232" s="821" t="s">
        <v>818</v>
      </c>
      <c r="B232" s="821" t="s">
        <v>818</v>
      </c>
      <c r="C232" s="18">
        <v>89</v>
      </c>
    </row>
    <row r="233" spans="1:3" s="6" customFormat="1" x14ac:dyDescent="0.2">
      <c r="A233" s="821" t="s">
        <v>817</v>
      </c>
      <c r="B233" s="821" t="s">
        <v>817</v>
      </c>
      <c r="C233" s="18">
        <v>106</v>
      </c>
    </row>
    <row r="234" spans="1:3" s="6" customFormat="1" x14ac:dyDescent="0.2">
      <c r="A234" s="821" t="s">
        <v>816</v>
      </c>
      <c r="B234" s="821" t="s">
        <v>816</v>
      </c>
      <c r="C234" s="18">
        <v>119</v>
      </c>
    </row>
    <row r="235" spans="1:3" s="6" customFormat="1" x14ac:dyDescent="0.2">
      <c r="A235" s="821" t="s">
        <v>815</v>
      </c>
      <c r="B235" s="821" t="s">
        <v>815</v>
      </c>
      <c r="C235" s="18">
        <v>135</v>
      </c>
    </row>
    <row r="236" spans="1:3" s="6" customFormat="1" x14ac:dyDescent="0.2">
      <c r="A236" s="821" t="s">
        <v>1759</v>
      </c>
      <c r="B236" s="821" t="s">
        <v>1759</v>
      </c>
      <c r="C236" s="18">
        <v>6787</v>
      </c>
    </row>
    <row r="237" spans="1:3" s="6" customFormat="1" x14ac:dyDescent="0.2">
      <c r="A237" s="821" t="s">
        <v>1760</v>
      </c>
      <c r="B237" s="821" t="s">
        <v>1760</v>
      </c>
      <c r="C237" s="18">
        <v>7127</v>
      </c>
    </row>
    <row r="238" spans="1:3" s="6" customFormat="1" x14ac:dyDescent="0.2">
      <c r="A238" s="821" t="s">
        <v>1761</v>
      </c>
      <c r="B238" s="821" t="s">
        <v>1761</v>
      </c>
      <c r="C238" s="18">
        <v>7544</v>
      </c>
    </row>
    <row r="239" spans="1:3" s="6" customFormat="1" x14ac:dyDescent="0.2">
      <c r="A239" s="821" t="s">
        <v>1762</v>
      </c>
      <c r="B239" s="821" t="s">
        <v>1762</v>
      </c>
      <c r="C239" s="18">
        <v>7139</v>
      </c>
    </row>
    <row r="240" spans="1:3" s="6" customFormat="1" x14ac:dyDescent="0.2">
      <c r="A240" s="821" t="s">
        <v>1763</v>
      </c>
      <c r="B240" s="821" t="s">
        <v>1763</v>
      </c>
      <c r="C240" s="18">
        <v>8889</v>
      </c>
    </row>
    <row r="241" spans="1:3" s="6" customFormat="1" x14ac:dyDescent="0.2">
      <c r="A241" s="821" t="s">
        <v>1764</v>
      </c>
      <c r="B241" s="821" t="s">
        <v>1764</v>
      </c>
      <c r="C241" s="18">
        <v>7209</v>
      </c>
    </row>
    <row r="242" spans="1:3" s="6" customFormat="1" x14ac:dyDescent="0.2">
      <c r="A242" s="821" t="s">
        <v>1765</v>
      </c>
      <c r="B242" s="821" t="s">
        <v>1765</v>
      </c>
      <c r="C242" s="18">
        <v>7572</v>
      </c>
    </row>
    <row r="243" spans="1:3" s="6" customFormat="1" x14ac:dyDescent="0.2">
      <c r="A243" s="821" t="s">
        <v>1766</v>
      </c>
      <c r="B243" s="821" t="s">
        <v>1766</v>
      </c>
      <c r="C243" s="18">
        <v>7929</v>
      </c>
    </row>
    <row r="244" spans="1:3" s="6" customFormat="1" x14ac:dyDescent="0.2">
      <c r="A244" s="821" t="s">
        <v>1767</v>
      </c>
      <c r="B244" s="821" t="s">
        <v>1767</v>
      </c>
      <c r="C244" s="18">
        <v>7588</v>
      </c>
    </row>
    <row r="245" spans="1:3" s="6" customFormat="1" x14ac:dyDescent="0.2">
      <c r="A245" s="821" t="s">
        <v>1511</v>
      </c>
      <c r="B245" s="821" t="s">
        <v>1511</v>
      </c>
      <c r="C245" s="18">
        <v>9318</v>
      </c>
    </row>
    <row r="246" spans="1:3" s="6" customFormat="1" x14ac:dyDescent="0.2">
      <c r="A246" s="821" t="s">
        <v>1768</v>
      </c>
      <c r="B246" s="821" t="s">
        <v>1768</v>
      </c>
      <c r="C246" s="18">
        <v>7072</v>
      </c>
    </row>
    <row r="247" spans="1:3" s="6" customFormat="1" x14ac:dyDescent="0.2">
      <c r="A247" s="821" t="s">
        <v>1769</v>
      </c>
      <c r="B247" s="821" t="s">
        <v>1769</v>
      </c>
      <c r="C247" s="18">
        <v>7428</v>
      </c>
    </row>
    <row r="248" spans="1:3" s="6" customFormat="1" x14ac:dyDescent="0.2">
      <c r="A248" s="821" t="s">
        <v>1770</v>
      </c>
      <c r="B248" s="821" t="s">
        <v>1770</v>
      </c>
      <c r="C248" s="18">
        <v>7802</v>
      </c>
    </row>
    <row r="249" spans="1:3" s="6" customFormat="1" x14ac:dyDescent="0.2">
      <c r="A249" s="821" t="s">
        <v>1771</v>
      </c>
      <c r="B249" s="821" t="s">
        <v>1771</v>
      </c>
      <c r="C249" s="18">
        <v>13259</v>
      </c>
    </row>
    <row r="250" spans="1:3" s="6" customFormat="1" x14ac:dyDescent="0.2">
      <c r="A250" s="821" t="s">
        <v>1772</v>
      </c>
      <c r="B250" s="821" t="s">
        <v>1772</v>
      </c>
      <c r="C250" s="18">
        <v>14169</v>
      </c>
    </row>
    <row r="251" spans="1:3" s="6" customFormat="1" x14ac:dyDescent="0.2">
      <c r="A251" s="821" t="s">
        <v>1773</v>
      </c>
      <c r="B251" s="821" t="s">
        <v>1773</v>
      </c>
      <c r="C251" s="18">
        <v>7455</v>
      </c>
    </row>
    <row r="252" spans="1:3" s="6" customFormat="1" x14ac:dyDescent="0.2">
      <c r="A252" s="821" t="s">
        <v>1512</v>
      </c>
      <c r="B252" s="821" t="s">
        <v>1512</v>
      </c>
      <c r="C252" s="18">
        <v>7686</v>
      </c>
    </row>
    <row r="253" spans="1:3" s="6" customFormat="1" x14ac:dyDescent="0.2">
      <c r="A253" s="821" t="s">
        <v>1513</v>
      </c>
      <c r="B253" s="821" t="s">
        <v>1513</v>
      </c>
      <c r="C253" s="18">
        <v>8114</v>
      </c>
    </row>
    <row r="254" spans="1:3" s="6" customFormat="1" x14ac:dyDescent="0.2">
      <c r="A254" s="821" t="s">
        <v>1774</v>
      </c>
      <c r="B254" s="821" t="s">
        <v>1774</v>
      </c>
      <c r="C254" s="18">
        <v>13475</v>
      </c>
    </row>
    <row r="255" spans="1:3" s="6" customFormat="1" x14ac:dyDescent="0.2">
      <c r="A255" s="821" t="s">
        <v>1465</v>
      </c>
      <c r="B255" s="821" t="s">
        <v>1465</v>
      </c>
      <c r="C255" s="18">
        <v>14685</v>
      </c>
    </row>
    <row r="256" spans="1:3" s="6" customFormat="1" x14ac:dyDescent="0.2">
      <c r="A256" s="821" t="s">
        <v>814</v>
      </c>
      <c r="B256" s="821" t="s">
        <v>814</v>
      </c>
      <c r="C256" s="18">
        <v>93</v>
      </c>
    </row>
    <row r="257" spans="1:3" s="6" customFormat="1" x14ac:dyDescent="0.2">
      <c r="A257" s="821" t="s">
        <v>813</v>
      </c>
      <c r="B257" s="821" t="s">
        <v>813</v>
      </c>
      <c r="C257" s="18">
        <v>118</v>
      </c>
    </row>
    <row r="258" spans="1:3" s="6" customFormat="1" x14ac:dyDescent="0.2">
      <c r="A258" s="821" t="s">
        <v>812</v>
      </c>
      <c r="B258" s="821" t="s">
        <v>812</v>
      </c>
      <c r="C258" s="18">
        <v>180</v>
      </c>
    </row>
    <row r="259" spans="1:3" s="6" customFormat="1" x14ac:dyDescent="0.2">
      <c r="A259" s="821" t="s">
        <v>811</v>
      </c>
      <c r="B259" s="821" t="s">
        <v>811</v>
      </c>
      <c r="C259" s="18">
        <v>206</v>
      </c>
    </row>
    <row r="260" spans="1:3" s="6" customFormat="1" x14ac:dyDescent="0.2">
      <c r="A260" s="821" t="s">
        <v>1849</v>
      </c>
      <c r="B260" s="821" t="s">
        <v>1849</v>
      </c>
      <c r="C260" s="18">
        <v>746</v>
      </c>
    </row>
    <row r="261" spans="1:3" s="6" customFormat="1" x14ac:dyDescent="0.2">
      <c r="A261" s="821" t="s">
        <v>1850</v>
      </c>
      <c r="B261" s="821" t="s">
        <v>1850</v>
      </c>
      <c r="C261" s="18">
        <v>183</v>
      </c>
    </row>
    <row r="262" spans="1:3" s="6" customFormat="1" x14ac:dyDescent="0.2">
      <c r="A262" s="821" t="s">
        <v>810</v>
      </c>
      <c r="B262" s="821" t="s">
        <v>810</v>
      </c>
      <c r="C262" s="18">
        <v>218</v>
      </c>
    </row>
    <row r="263" spans="1:3" s="6" customFormat="1" x14ac:dyDescent="0.2">
      <c r="A263" s="821" t="s">
        <v>809</v>
      </c>
      <c r="B263" s="821" t="s">
        <v>809</v>
      </c>
      <c r="C263" s="18">
        <v>181</v>
      </c>
    </row>
    <row r="264" spans="1:3" s="6" customFormat="1" x14ac:dyDescent="0.2">
      <c r="A264" s="821" t="s">
        <v>808</v>
      </c>
      <c r="B264" s="821" t="s">
        <v>808</v>
      </c>
      <c r="C264" s="18">
        <v>133</v>
      </c>
    </row>
    <row r="265" spans="1:3" s="6" customFormat="1" x14ac:dyDescent="0.2">
      <c r="A265" s="821" t="s">
        <v>807</v>
      </c>
      <c r="B265" s="821" t="s">
        <v>807</v>
      </c>
      <c r="C265" s="18">
        <v>230</v>
      </c>
    </row>
    <row r="266" spans="1:3" s="6" customFormat="1" x14ac:dyDescent="0.2">
      <c r="A266" s="821" t="s">
        <v>806</v>
      </c>
      <c r="B266" s="821" t="s">
        <v>806</v>
      </c>
      <c r="C266" s="18">
        <v>233</v>
      </c>
    </row>
    <row r="267" spans="1:3" s="6" customFormat="1" x14ac:dyDescent="0.2">
      <c r="A267" s="821" t="s">
        <v>805</v>
      </c>
      <c r="B267" s="821" t="s">
        <v>805</v>
      </c>
      <c r="C267" s="18">
        <v>60</v>
      </c>
    </row>
    <row r="268" spans="1:3" s="6" customFormat="1" x14ac:dyDescent="0.2">
      <c r="A268" s="821" t="s">
        <v>804</v>
      </c>
      <c r="B268" s="821" t="s">
        <v>804</v>
      </c>
      <c r="C268" s="18">
        <v>940</v>
      </c>
    </row>
    <row r="269" spans="1:3" s="6" customFormat="1" x14ac:dyDescent="0.2">
      <c r="A269" s="821" t="s">
        <v>803</v>
      </c>
      <c r="B269" s="821" t="s">
        <v>803</v>
      </c>
      <c r="C269" s="18">
        <v>947</v>
      </c>
    </row>
    <row r="270" spans="1:3" s="6" customFormat="1" x14ac:dyDescent="0.2">
      <c r="A270" s="821" t="s">
        <v>802</v>
      </c>
      <c r="B270" s="821" t="s">
        <v>802</v>
      </c>
      <c r="C270" s="18">
        <v>1106</v>
      </c>
    </row>
    <row r="271" spans="1:3" s="6" customFormat="1" x14ac:dyDescent="0.2">
      <c r="A271" s="821" t="s">
        <v>801</v>
      </c>
      <c r="B271" s="821" t="s">
        <v>801</v>
      </c>
      <c r="C271" s="18">
        <v>230</v>
      </c>
    </row>
    <row r="272" spans="1:3" s="6" customFormat="1" x14ac:dyDescent="0.2">
      <c r="A272" s="821" t="s">
        <v>800</v>
      </c>
      <c r="B272" s="821" t="s">
        <v>800</v>
      </c>
      <c r="C272" s="18">
        <v>248</v>
      </c>
    </row>
    <row r="273" spans="1:3" s="6" customFormat="1" x14ac:dyDescent="0.2">
      <c r="A273" s="821" t="s">
        <v>799</v>
      </c>
      <c r="B273" s="821" t="s">
        <v>799</v>
      </c>
      <c r="C273" s="18">
        <v>251</v>
      </c>
    </row>
    <row r="274" spans="1:3" s="6" customFormat="1" x14ac:dyDescent="0.2">
      <c r="A274" s="821" t="s">
        <v>798</v>
      </c>
      <c r="B274" s="821" t="s">
        <v>798</v>
      </c>
      <c r="C274" s="18">
        <v>275</v>
      </c>
    </row>
    <row r="275" spans="1:3" s="6" customFormat="1" x14ac:dyDescent="0.2">
      <c r="A275" s="821" t="s">
        <v>797</v>
      </c>
      <c r="B275" s="821" t="s">
        <v>797</v>
      </c>
      <c r="C275" s="18">
        <v>293</v>
      </c>
    </row>
    <row r="276" spans="1:3" s="6" customFormat="1" x14ac:dyDescent="0.2">
      <c r="A276" s="821" t="s">
        <v>796</v>
      </c>
      <c r="B276" s="821" t="s">
        <v>796</v>
      </c>
      <c r="C276" s="18">
        <v>203</v>
      </c>
    </row>
    <row r="277" spans="1:3" s="6" customFormat="1" x14ac:dyDescent="0.2">
      <c r="A277" s="821" t="s">
        <v>795</v>
      </c>
      <c r="B277" s="821" t="s">
        <v>795</v>
      </c>
      <c r="C277" s="18">
        <v>209</v>
      </c>
    </row>
    <row r="278" spans="1:3" s="6" customFormat="1" x14ac:dyDescent="0.2">
      <c r="A278" s="821" t="s">
        <v>794</v>
      </c>
      <c r="B278" s="821" t="s">
        <v>794</v>
      </c>
      <c r="C278" s="18">
        <v>220</v>
      </c>
    </row>
    <row r="279" spans="1:3" s="6" customFormat="1" x14ac:dyDescent="0.2">
      <c r="A279" s="821" t="s">
        <v>793</v>
      </c>
      <c r="B279" s="821" t="s">
        <v>793</v>
      </c>
      <c r="C279" s="18">
        <v>113</v>
      </c>
    </row>
    <row r="280" spans="1:3" s="6" customFormat="1" x14ac:dyDescent="0.2">
      <c r="A280" s="821" t="s">
        <v>1514</v>
      </c>
      <c r="B280" s="821" t="s">
        <v>1514</v>
      </c>
      <c r="C280" s="18">
        <v>468</v>
      </c>
    </row>
    <row r="281" spans="1:3" s="6" customFormat="1" x14ac:dyDescent="0.2">
      <c r="A281" s="821" t="s">
        <v>1775</v>
      </c>
      <c r="B281" s="821" t="s">
        <v>1775</v>
      </c>
      <c r="C281" s="18">
        <v>207</v>
      </c>
    </row>
    <row r="282" spans="1:3" s="6" customFormat="1" x14ac:dyDescent="0.2">
      <c r="A282" s="821" t="s">
        <v>1466</v>
      </c>
      <c r="B282" s="821" t="s">
        <v>1466</v>
      </c>
      <c r="C282" s="18">
        <v>15258</v>
      </c>
    </row>
    <row r="283" spans="1:3" s="6" customFormat="1" x14ac:dyDescent="0.2">
      <c r="A283" s="821" t="s">
        <v>1467</v>
      </c>
      <c r="B283" s="821" t="s">
        <v>1467</v>
      </c>
      <c r="C283" s="18">
        <v>15559</v>
      </c>
    </row>
    <row r="284" spans="1:3" s="6" customFormat="1" x14ac:dyDescent="0.2">
      <c r="A284" s="821" t="s">
        <v>1468</v>
      </c>
      <c r="B284" s="821" t="s">
        <v>1468</v>
      </c>
      <c r="C284" s="18">
        <v>15521</v>
      </c>
    </row>
    <row r="285" spans="1:3" s="6" customFormat="1" x14ac:dyDescent="0.2">
      <c r="A285" s="821" t="s">
        <v>1469</v>
      </c>
      <c r="B285" s="821" t="s">
        <v>1469</v>
      </c>
      <c r="C285" s="18">
        <v>15834</v>
      </c>
    </row>
    <row r="286" spans="1:3" s="6" customFormat="1" x14ac:dyDescent="0.2">
      <c r="A286" s="821" t="s">
        <v>1470</v>
      </c>
      <c r="B286" s="821" t="s">
        <v>1470</v>
      </c>
      <c r="C286" s="18">
        <v>16839</v>
      </c>
    </row>
    <row r="287" spans="1:3" s="6" customFormat="1" x14ac:dyDescent="0.2">
      <c r="A287" s="821" t="s">
        <v>1471</v>
      </c>
      <c r="B287" s="821" t="s">
        <v>1471</v>
      </c>
      <c r="C287" s="18">
        <v>17169</v>
      </c>
    </row>
    <row r="288" spans="1:3" s="6" customFormat="1" x14ac:dyDescent="0.2">
      <c r="A288" s="821" t="s">
        <v>1261</v>
      </c>
      <c r="B288" s="821" t="s">
        <v>1261</v>
      </c>
      <c r="C288" s="18">
        <v>3634</v>
      </c>
    </row>
    <row r="289" spans="1:3" s="6" customFormat="1" x14ac:dyDescent="0.2">
      <c r="A289" s="821" t="s">
        <v>1260</v>
      </c>
      <c r="B289" s="821" t="s">
        <v>1260</v>
      </c>
      <c r="C289" s="18">
        <v>4029</v>
      </c>
    </row>
    <row r="290" spans="1:3" s="6" customFormat="1" x14ac:dyDescent="0.2">
      <c r="A290" s="821" t="s">
        <v>1472</v>
      </c>
      <c r="B290" s="821" t="s">
        <v>1472</v>
      </c>
      <c r="C290" s="18">
        <v>13603</v>
      </c>
    </row>
    <row r="291" spans="1:3" s="6" customFormat="1" x14ac:dyDescent="0.2">
      <c r="A291" s="821" t="s">
        <v>1473</v>
      </c>
      <c r="B291" s="821" t="s">
        <v>1473</v>
      </c>
      <c r="C291" s="18">
        <v>14039</v>
      </c>
    </row>
    <row r="292" spans="1:3" s="6" customFormat="1" x14ac:dyDescent="0.2">
      <c r="A292" s="821" t="s">
        <v>1776</v>
      </c>
      <c r="B292" s="821" t="s">
        <v>1776</v>
      </c>
      <c r="C292" s="18">
        <v>15262</v>
      </c>
    </row>
    <row r="293" spans="1:3" s="6" customFormat="1" x14ac:dyDescent="0.2">
      <c r="A293" s="821" t="s">
        <v>1777</v>
      </c>
      <c r="B293" s="821" t="s">
        <v>1777</v>
      </c>
      <c r="C293" s="18">
        <v>15709</v>
      </c>
    </row>
    <row r="294" spans="1:3" s="6" customFormat="1" x14ac:dyDescent="0.2">
      <c r="A294" s="821" t="s">
        <v>1515</v>
      </c>
      <c r="B294" s="821" t="s">
        <v>1515</v>
      </c>
      <c r="C294" s="18">
        <v>2109</v>
      </c>
    </row>
    <row r="295" spans="1:3" s="6" customFormat="1" x14ac:dyDescent="0.2">
      <c r="A295" s="821" t="s">
        <v>1516</v>
      </c>
      <c r="B295" s="821" t="s">
        <v>1516</v>
      </c>
      <c r="C295" s="18">
        <v>2461</v>
      </c>
    </row>
    <row r="296" spans="1:3" s="6" customFormat="1" x14ac:dyDescent="0.2">
      <c r="A296" s="821" t="s">
        <v>1517</v>
      </c>
      <c r="B296" s="821" t="s">
        <v>1517</v>
      </c>
      <c r="C296" s="18">
        <v>2249</v>
      </c>
    </row>
    <row r="297" spans="1:3" s="6" customFormat="1" x14ac:dyDescent="0.2">
      <c r="A297" s="821" t="s">
        <v>1518</v>
      </c>
      <c r="B297" s="821" t="s">
        <v>1518</v>
      </c>
      <c r="C297" s="18">
        <v>2787</v>
      </c>
    </row>
    <row r="298" spans="1:3" s="6" customFormat="1" x14ac:dyDescent="0.2">
      <c r="A298" s="821" t="s">
        <v>1519</v>
      </c>
      <c r="B298" s="821" t="s">
        <v>1519</v>
      </c>
      <c r="C298" s="18">
        <v>2561</v>
      </c>
    </row>
    <row r="299" spans="1:3" s="6" customFormat="1" x14ac:dyDescent="0.2">
      <c r="A299" s="821" t="s">
        <v>1851</v>
      </c>
      <c r="B299" s="821" t="s">
        <v>1851</v>
      </c>
      <c r="C299" s="18">
        <v>3714</v>
      </c>
    </row>
    <row r="300" spans="1:3" s="6" customFormat="1" x14ac:dyDescent="0.2">
      <c r="A300" s="821" t="s">
        <v>1258</v>
      </c>
      <c r="B300" s="821" t="s">
        <v>1258</v>
      </c>
      <c r="C300" s="18">
        <v>2963</v>
      </c>
    </row>
    <row r="301" spans="1:3" s="6" customFormat="1" x14ac:dyDescent="0.2">
      <c r="A301" s="821" t="s">
        <v>1257</v>
      </c>
      <c r="B301" s="821" t="s">
        <v>1257</v>
      </c>
      <c r="C301" s="18">
        <v>3042</v>
      </c>
    </row>
    <row r="302" spans="1:3" s="6" customFormat="1" x14ac:dyDescent="0.2">
      <c r="A302" s="821" t="s">
        <v>1520</v>
      </c>
      <c r="B302" s="821" t="s">
        <v>1520</v>
      </c>
      <c r="C302" s="18">
        <v>2419</v>
      </c>
    </row>
    <row r="303" spans="1:3" s="6" customFormat="1" x14ac:dyDescent="0.2">
      <c r="A303" s="821" t="s">
        <v>1521</v>
      </c>
      <c r="B303" s="821" t="s">
        <v>1521</v>
      </c>
      <c r="C303" s="18">
        <v>2814</v>
      </c>
    </row>
    <row r="304" spans="1:3" s="6" customFormat="1" x14ac:dyDescent="0.2">
      <c r="A304" s="821" t="s">
        <v>1522</v>
      </c>
      <c r="B304" s="821" t="s">
        <v>1522</v>
      </c>
      <c r="C304" s="18">
        <v>2572</v>
      </c>
    </row>
    <row r="305" spans="1:3" s="6" customFormat="1" x14ac:dyDescent="0.2">
      <c r="A305" s="821" t="s">
        <v>1523</v>
      </c>
      <c r="B305" s="821" t="s">
        <v>1523</v>
      </c>
      <c r="C305" s="18">
        <v>3146</v>
      </c>
    </row>
    <row r="306" spans="1:3" s="6" customFormat="1" x14ac:dyDescent="0.2">
      <c r="A306" s="821" t="s">
        <v>1524</v>
      </c>
      <c r="B306" s="821" t="s">
        <v>1524</v>
      </c>
      <c r="C306" s="18">
        <v>2872</v>
      </c>
    </row>
    <row r="307" spans="1:3" s="6" customFormat="1" x14ac:dyDescent="0.2">
      <c r="A307" s="821" t="s">
        <v>792</v>
      </c>
      <c r="B307" s="821" t="s">
        <v>792</v>
      </c>
      <c r="C307" s="18">
        <v>106</v>
      </c>
    </row>
    <row r="308" spans="1:3" s="6" customFormat="1" x14ac:dyDescent="0.2">
      <c r="A308" s="821" t="s">
        <v>791</v>
      </c>
      <c r="B308" s="821" t="s">
        <v>791</v>
      </c>
      <c r="C308" s="18">
        <v>151</v>
      </c>
    </row>
    <row r="309" spans="1:3" s="6" customFormat="1" x14ac:dyDescent="0.2">
      <c r="A309" s="821" t="s">
        <v>1852</v>
      </c>
      <c r="B309" s="821" t="s">
        <v>1852</v>
      </c>
      <c r="C309" s="18">
        <v>62</v>
      </c>
    </row>
    <row r="310" spans="1:3" s="6" customFormat="1" x14ac:dyDescent="0.2">
      <c r="A310" s="821" t="s">
        <v>790</v>
      </c>
      <c r="B310" s="821" t="s">
        <v>790</v>
      </c>
      <c r="C310" s="18">
        <v>32</v>
      </c>
    </row>
    <row r="311" spans="1:3" s="6" customFormat="1" x14ac:dyDescent="0.2">
      <c r="A311" s="821" t="s">
        <v>789</v>
      </c>
      <c r="B311" s="821" t="s">
        <v>789</v>
      </c>
      <c r="C311" s="18">
        <v>124</v>
      </c>
    </row>
    <row r="312" spans="1:3" s="6" customFormat="1" x14ac:dyDescent="0.2">
      <c r="A312" s="821" t="s">
        <v>788</v>
      </c>
      <c r="B312" s="821" t="s">
        <v>788</v>
      </c>
      <c r="C312" s="18">
        <v>132</v>
      </c>
    </row>
    <row r="313" spans="1:3" s="6" customFormat="1" x14ac:dyDescent="0.2">
      <c r="A313" s="821" t="s">
        <v>1778</v>
      </c>
      <c r="B313" s="821" t="s">
        <v>1778</v>
      </c>
      <c r="C313" s="18">
        <v>390</v>
      </c>
    </row>
    <row r="314" spans="1:3" s="6" customFormat="1" x14ac:dyDescent="0.2">
      <c r="A314" s="821" t="s">
        <v>787</v>
      </c>
      <c r="B314" s="821" t="s">
        <v>787</v>
      </c>
      <c r="C314" s="18">
        <v>28</v>
      </c>
    </row>
    <row r="315" spans="1:3" s="6" customFormat="1" x14ac:dyDescent="0.2">
      <c r="A315" s="821" t="s">
        <v>786</v>
      </c>
      <c r="B315" s="821" t="s">
        <v>786</v>
      </c>
      <c r="C315" s="18">
        <v>54</v>
      </c>
    </row>
    <row r="316" spans="1:3" s="6" customFormat="1" x14ac:dyDescent="0.2">
      <c r="A316" s="821" t="s">
        <v>785</v>
      </c>
      <c r="B316" s="821" t="s">
        <v>785</v>
      </c>
      <c r="C316" s="18">
        <v>67</v>
      </c>
    </row>
    <row r="317" spans="1:3" s="6" customFormat="1" x14ac:dyDescent="0.2">
      <c r="A317" s="821" t="s">
        <v>1525</v>
      </c>
      <c r="B317" s="821" t="s">
        <v>1525</v>
      </c>
      <c r="C317" s="18">
        <v>163</v>
      </c>
    </row>
    <row r="318" spans="1:3" s="6" customFormat="1" x14ac:dyDescent="0.2">
      <c r="A318" s="821" t="s">
        <v>784</v>
      </c>
      <c r="B318" s="821" t="s">
        <v>784</v>
      </c>
      <c r="C318" s="18">
        <v>227</v>
      </c>
    </row>
    <row r="319" spans="1:3" s="6" customFormat="1" x14ac:dyDescent="0.2">
      <c r="A319" s="821" t="s">
        <v>783</v>
      </c>
      <c r="B319" s="821" t="s">
        <v>783</v>
      </c>
      <c r="C319" s="18">
        <v>130</v>
      </c>
    </row>
    <row r="320" spans="1:3" s="6" customFormat="1" x14ac:dyDescent="0.2">
      <c r="A320" s="821" t="s">
        <v>782</v>
      </c>
      <c r="B320" s="821" t="s">
        <v>782</v>
      </c>
      <c r="C320" s="18">
        <v>115</v>
      </c>
    </row>
    <row r="321" spans="1:3" s="6" customFormat="1" x14ac:dyDescent="0.2">
      <c r="A321" s="821" t="s">
        <v>1526</v>
      </c>
      <c r="B321" s="821" t="s">
        <v>1526</v>
      </c>
      <c r="C321" s="18">
        <v>171</v>
      </c>
    </row>
    <row r="322" spans="1:3" s="6" customFormat="1" x14ac:dyDescent="0.2">
      <c r="A322" s="821" t="s">
        <v>781</v>
      </c>
      <c r="B322" s="821" t="s">
        <v>781</v>
      </c>
      <c r="C322" s="18">
        <v>22</v>
      </c>
    </row>
    <row r="323" spans="1:3" s="6" customFormat="1" x14ac:dyDescent="0.2">
      <c r="A323" s="821" t="s">
        <v>780</v>
      </c>
      <c r="B323" s="821" t="s">
        <v>780</v>
      </c>
      <c r="C323" s="18">
        <v>335</v>
      </c>
    </row>
    <row r="324" spans="1:3" s="6" customFormat="1" x14ac:dyDescent="0.2">
      <c r="A324" s="821" t="s">
        <v>779</v>
      </c>
      <c r="B324" s="821" t="s">
        <v>779</v>
      </c>
      <c r="C324" s="18">
        <v>159</v>
      </c>
    </row>
    <row r="325" spans="1:3" s="6" customFormat="1" x14ac:dyDescent="0.2">
      <c r="A325" s="821" t="s">
        <v>1474</v>
      </c>
      <c r="B325" s="821" t="s">
        <v>1474</v>
      </c>
      <c r="C325" s="18">
        <v>252</v>
      </c>
    </row>
    <row r="326" spans="1:3" s="6" customFormat="1" x14ac:dyDescent="0.2">
      <c r="A326" s="821" t="s">
        <v>1254</v>
      </c>
      <c r="B326" s="821" t="s">
        <v>1254</v>
      </c>
      <c r="C326" s="18">
        <v>1202</v>
      </c>
    </row>
    <row r="327" spans="1:3" s="6" customFormat="1" x14ac:dyDescent="0.2">
      <c r="A327" s="821" t="s">
        <v>778</v>
      </c>
      <c r="B327" s="821" t="s">
        <v>778</v>
      </c>
      <c r="C327" s="18">
        <v>1495</v>
      </c>
    </row>
    <row r="328" spans="1:3" s="6" customFormat="1" x14ac:dyDescent="0.2">
      <c r="A328" s="821" t="s">
        <v>1527</v>
      </c>
      <c r="B328" s="821" t="s">
        <v>1527</v>
      </c>
      <c r="C328" s="18">
        <v>495</v>
      </c>
    </row>
    <row r="329" spans="1:3" s="6" customFormat="1" x14ac:dyDescent="0.2">
      <c r="A329" s="821" t="s">
        <v>1528</v>
      </c>
      <c r="B329" s="821" t="s">
        <v>1528</v>
      </c>
      <c r="C329" s="18">
        <v>732</v>
      </c>
    </row>
    <row r="330" spans="1:3" s="6" customFormat="1" x14ac:dyDescent="0.2">
      <c r="A330" s="821" t="s">
        <v>777</v>
      </c>
      <c r="B330" s="821" t="s">
        <v>777</v>
      </c>
      <c r="C330" s="18">
        <v>1176</v>
      </c>
    </row>
    <row r="331" spans="1:3" s="6" customFormat="1" x14ac:dyDescent="0.2">
      <c r="A331" s="821" t="s">
        <v>1255</v>
      </c>
      <c r="B331" s="821" t="s">
        <v>1255</v>
      </c>
      <c r="C331" s="18">
        <v>1168</v>
      </c>
    </row>
    <row r="332" spans="1:3" s="6" customFormat="1" x14ac:dyDescent="0.2">
      <c r="A332" s="821" t="s">
        <v>776</v>
      </c>
      <c r="B332" s="821" t="s">
        <v>776</v>
      </c>
      <c r="C332" s="18">
        <v>403</v>
      </c>
    </row>
    <row r="333" spans="1:3" s="6" customFormat="1" x14ac:dyDescent="0.2">
      <c r="A333" s="821" t="s">
        <v>1475</v>
      </c>
      <c r="B333" s="821" t="s">
        <v>1475</v>
      </c>
      <c r="C333" s="18">
        <v>16838</v>
      </c>
    </row>
    <row r="334" spans="1:3" s="6" customFormat="1" x14ac:dyDescent="0.2">
      <c r="A334" s="821" t="s">
        <v>1476</v>
      </c>
      <c r="B334" s="821" t="s">
        <v>1476</v>
      </c>
      <c r="C334" s="18">
        <v>20197</v>
      </c>
    </row>
    <row r="335" spans="1:3" s="6" customFormat="1" x14ac:dyDescent="0.2">
      <c r="A335" s="821" t="s">
        <v>1477</v>
      </c>
      <c r="B335" s="821" t="s">
        <v>1477</v>
      </c>
      <c r="C335" s="18">
        <v>23562</v>
      </c>
    </row>
    <row r="336" spans="1:3" s="6" customFormat="1" x14ac:dyDescent="0.2">
      <c r="A336" s="821" t="s">
        <v>1478</v>
      </c>
      <c r="B336" s="821" t="s">
        <v>1478</v>
      </c>
      <c r="C336" s="18">
        <v>28334</v>
      </c>
    </row>
    <row r="337" spans="1:3" s="6" customFormat="1" x14ac:dyDescent="0.2">
      <c r="A337" s="821" t="s">
        <v>1479</v>
      </c>
      <c r="B337" s="821" t="s">
        <v>1479</v>
      </c>
      <c r="C337" s="18">
        <v>16198</v>
      </c>
    </row>
    <row r="338" spans="1:3" s="6" customFormat="1" x14ac:dyDescent="0.2">
      <c r="A338" s="821" t="s">
        <v>775</v>
      </c>
      <c r="B338" s="821" t="s">
        <v>775</v>
      </c>
      <c r="C338" s="18">
        <v>137</v>
      </c>
    </row>
    <row r="339" spans="1:3" s="6" customFormat="1" x14ac:dyDescent="0.2">
      <c r="A339" s="821" t="s">
        <v>774</v>
      </c>
      <c r="B339" s="821" t="s">
        <v>774</v>
      </c>
      <c r="C339" s="18">
        <v>169</v>
      </c>
    </row>
    <row r="340" spans="1:3" s="6" customFormat="1" x14ac:dyDescent="0.2">
      <c r="A340" s="821" t="s">
        <v>773</v>
      </c>
      <c r="B340" s="821" t="s">
        <v>773</v>
      </c>
      <c r="C340" s="18">
        <v>201</v>
      </c>
    </row>
    <row r="341" spans="1:3" s="6" customFormat="1" x14ac:dyDescent="0.2">
      <c r="A341" s="821" t="s">
        <v>772</v>
      </c>
      <c r="B341" s="821" t="s">
        <v>772</v>
      </c>
      <c r="C341" s="18">
        <v>277</v>
      </c>
    </row>
    <row r="342" spans="1:3" s="6" customFormat="1" x14ac:dyDescent="0.2">
      <c r="A342" s="821" t="s">
        <v>771</v>
      </c>
      <c r="B342" s="821" t="s">
        <v>771</v>
      </c>
      <c r="C342" s="18">
        <v>179</v>
      </c>
    </row>
    <row r="343" spans="1:3" s="6" customFormat="1" x14ac:dyDescent="0.2">
      <c r="A343" s="821" t="s">
        <v>770</v>
      </c>
      <c r="B343" s="821" t="s">
        <v>770</v>
      </c>
      <c r="C343" s="18">
        <v>179</v>
      </c>
    </row>
    <row r="344" spans="1:3" s="6" customFormat="1" x14ac:dyDescent="0.2">
      <c r="A344" s="821" t="s">
        <v>1853</v>
      </c>
      <c r="B344" s="821" t="s">
        <v>1853</v>
      </c>
      <c r="C344" s="18">
        <v>6483</v>
      </c>
    </row>
    <row r="345" spans="1:3" s="6" customFormat="1" x14ac:dyDescent="0.2">
      <c r="A345" s="821" t="s">
        <v>1854</v>
      </c>
      <c r="B345" s="821" t="s">
        <v>1854</v>
      </c>
      <c r="C345" s="18">
        <v>10077</v>
      </c>
    </row>
    <row r="346" spans="1:3" s="6" customFormat="1" x14ac:dyDescent="0.2">
      <c r="A346" s="821" t="s">
        <v>1855</v>
      </c>
      <c r="B346" s="821" t="s">
        <v>1855</v>
      </c>
      <c r="C346" s="18">
        <v>11776</v>
      </c>
    </row>
    <row r="347" spans="1:3" s="6" customFormat="1" x14ac:dyDescent="0.2">
      <c r="A347" s="821" t="s">
        <v>1856</v>
      </c>
      <c r="B347" s="821" t="s">
        <v>1856</v>
      </c>
      <c r="C347" s="18">
        <v>12067</v>
      </c>
    </row>
    <row r="348" spans="1:3" s="6" customFormat="1" x14ac:dyDescent="0.2">
      <c r="A348" s="821" t="s">
        <v>1857</v>
      </c>
      <c r="B348" s="821" t="s">
        <v>1857</v>
      </c>
      <c r="C348" s="18">
        <v>14130</v>
      </c>
    </row>
    <row r="349" spans="1:3" s="6" customFormat="1" x14ac:dyDescent="0.2">
      <c r="A349" s="821" t="s">
        <v>1858</v>
      </c>
      <c r="B349" s="821" t="s">
        <v>1858</v>
      </c>
      <c r="C349" s="18">
        <v>14514</v>
      </c>
    </row>
    <row r="350" spans="1:3" s="6" customFormat="1" x14ac:dyDescent="0.2">
      <c r="A350" s="821" t="s">
        <v>1859</v>
      </c>
      <c r="B350" s="821" t="s">
        <v>1859</v>
      </c>
      <c r="C350" s="18">
        <v>16701</v>
      </c>
    </row>
    <row r="351" spans="1:3" s="6" customFormat="1" x14ac:dyDescent="0.2">
      <c r="A351" s="821" t="s">
        <v>1480</v>
      </c>
      <c r="B351" s="821" t="s">
        <v>1480</v>
      </c>
      <c r="C351" s="18">
        <v>5618</v>
      </c>
    </row>
    <row r="352" spans="1:3" s="6" customFormat="1" x14ac:dyDescent="0.2">
      <c r="A352" s="821" t="s">
        <v>1481</v>
      </c>
      <c r="B352" s="821" t="s">
        <v>1481</v>
      </c>
      <c r="C352" s="18">
        <v>5901</v>
      </c>
    </row>
    <row r="353" spans="1:3" s="6" customFormat="1" x14ac:dyDescent="0.2">
      <c r="A353" s="821" t="s">
        <v>1482</v>
      </c>
      <c r="B353" s="821" t="s">
        <v>1482</v>
      </c>
      <c r="C353" s="18">
        <v>7997</v>
      </c>
    </row>
    <row r="354" spans="1:3" s="6" customFormat="1" x14ac:dyDescent="0.2">
      <c r="A354" s="821" t="s">
        <v>1483</v>
      </c>
      <c r="B354" s="821" t="s">
        <v>1483</v>
      </c>
      <c r="C354" s="18">
        <v>10658</v>
      </c>
    </row>
    <row r="355" spans="1:3" s="6" customFormat="1" x14ac:dyDescent="0.2">
      <c r="A355" s="821" t="s">
        <v>1484</v>
      </c>
      <c r="B355" s="821" t="s">
        <v>1484</v>
      </c>
      <c r="C355" s="18">
        <v>11667</v>
      </c>
    </row>
    <row r="356" spans="1:3" s="6" customFormat="1" x14ac:dyDescent="0.2">
      <c r="A356" s="821" t="s">
        <v>1485</v>
      </c>
      <c r="B356" s="821" t="s">
        <v>1485</v>
      </c>
      <c r="C356" s="18">
        <v>12665</v>
      </c>
    </row>
    <row r="357" spans="1:3" s="6" customFormat="1" x14ac:dyDescent="0.2">
      <c r="A357" s="821" t="s">
        <v>1486</v>
      </c>
      <c r="B357" s="821" t="s">
        <v>1486</v>
      </c>
      <c r="C357" s="18">
        <v>13858</v>
      </c>
    </row>
    <row r="358" spans="1:3" s="6" customFormat="1" x14ac:dyDescent="0.2">
      <c r="A358" s="821" t="s">
        <v>1487</v>
      </c>
      <c r="B358" s="821" t="s">
        <v>1487</v>
      </c>
      <c r="C358" s="18">
        <v>14107</v>
      </c>
    </row>
    <row r="359" spans="1:3" s="6" customFormat="1" x14ac:dyDescent="0.2">
      <c r="A359" s="821" t="s">
        <v>1488</v>
      </c>
      <c r="B359" s="821" t="s">
        <v>1488</v>
      </c>
      <c r="C359" s="18">
        <v>15569</v>
      </c>
    </row>
    <row r="360" spans="1:3" s="6" customFormat="1" x14ac:dyDescent="0.2">
      <c r="A360" s="821" t="s">
        <v>769</v>
      </c>
      <c r="B360" s="821" t="s">
        <v>769</v>
      </c>
      <c r="C360" s="18">
        <v>49</v>
      </c>
    </row>
    <row r="361" spans="1:3" s="6" customFormat="1" x14ac:dyDescent="0.2">
      <c r="A361" s="821" t="s">
        <v>768</v>
      </c>
      <c r="B361" s="821" t="s">
        <v>768</v>
      </c>
      <c r="C361" s="18">
        <v>54</v>
      </c>
    </row>
    <row r="362" spans="1:3" s="6" customFormat="1" x14ac:dyDescent="0.2">
      <c r="A362" s="821" t="s">
        <v>767</v>
      </c>
      <c r="B362" s="821" t="s">
        <v>767</v>
      </c>
      <c r="C362" s="18">
        <v>67</v>
      </c>
    </row>
    <row r="363" spans="1:3" s="6" customFormat="1" x14ac:dyDescent="0.2">
      <c r="A363" s="821" t="s">
        <v>766</v>
      </c>
      <c r="B363" s="821" t="s">
        <v>766</v>
      </c>
      <c r="C363" s="18">
        <v>79</v>
      </c>
    </row>
    <row r="364" spans="1:3" s="6" customFormat="1" x14ac:dyDescent="0.2">
      <c r="A364" s="821" t="s">
        <v>765</v>
      </c>
      <c r="B364" s="821" t="s">
        <v>765</v>
      </c>
      <c r="C364" s="18">
        <v>5184</v>
      </c>
    </row>
    <row r="365" spans="1:3" s="6" customFormat="1" x14ac:dyDescent="0.2">
      <c r="A365" s="821" t="s">
        <v>764</v>
      </c>
      <c r="B365" s="821" t="s">
        <v>764</v>
      </c>
      <c r="C365" s="18">
        <v>5923</v>
      </c>
    </row>
    <row r="366" spans="1:3" s="6" customFormat="1" x14ac:dyDescent="0.2">
      <c r="A366" s="821" t="s">
        <v>763</v>
      </c>
      <c r="B366" s="821" t="s">
        <v>763</v>
      </c>
      <c r="C366" s="18">
        <v>5923</v>
      </c>
    </row>
    <row r="367" spans="1:3" s="6" customFormat="1" x14ac:dyDescent="0.2">
      <c r="A367" s="821" t="s">
        <v>762</v>
      </c>
      <c r="B367" s="821" t="s">
        <v>762</v>
      </c>
      <c r="C367" s="18">
        <v>6511</v>
      </c>
    </row>
    <row r="368" spans="1:3" s="6" customFormat="1" x14ac:dyDescent="0.2">
      <c r="A368" s="821" t="s">
        <v>761</v>
      </c>
      <c r="B368" s="821" t="s">
        <v>761</v>
      </c>
      <c r="C368" s="18">
        <v>8558</v>
      </c>
    </row>
    <row r="369" spans="1:3" s="6" customFormat="1" x14ac:dyDescent="0.2">
      <c r="A369" s="821" t="s">
        <v>760</v>
      </c>
      <c r="B369" s="821" t="s">
        <v>760</v>
      </c>
      <c r="C369" s="18">
        <v>9589</v>
      </c>
    </row>
    <row r="370" spans="1:3" s="6" customFormat="1" x14ac:dyDescent="0.2">
      <c r="A370" s="821" t="s">
        <v>1489</v>
      </c>
      <c r="B370" s="821" t="s">
        <v>1489</v>
      </c>
      <c r="C370" s="18">
        <v>10143</v>
      </c>
    </row>
    <row r="371" spans="1:3" s="6" customFormat="1" x14ac:dyDescent="0.2">
      <c r="A371" s="821" t="s">
        <v>1490</v>
      </c>
      <c r="B371" s="821" t="s">
        <v>1490</v>
      </c>
      <c r="C371" s="18">
        <v>11089</v>
      </c>
    </row>
    <row r="372" spans="1:3" s="6" customFormat="1" x14ac:dyDescent="0.2">
      <c r="A372" s="821" t="s">
        <v>1491</v>
      </c>
      <c r="B372" s="821" t="s">
        <v>1491</v>
      </c>
      <c r="C372" s="18">
        <v>12041</v>
      </c>
    </row>
    <row r="373" spans="1:3" s="6" customFormat="1" x14ac:dyDescent="0.2">
      <c r="A373" s="821" t="s">
        <v>1492</v>
      </c>
      <c r="B373" s="821" t="s">
        <v>1492</v>
      </c>
      <c r="C373" s="18">
        <v>13182</v>
      </c>
    </row>
    <row r="374" spans="1:3" s="6" customFormat="1" x14ac:dyDescent="0.2">
      <c r="A374" s="821" t="s">
        <v>1493</v>
      </c>
      <c r="B374" s="821" t="s">
        <v>1493</v>
      </c>
      <c r="C374" s="18">
        <v>14247</v>
      </c>
    </row>
    <row r="375" spans="1:3" s="6" customFormat="1" x14ac:dyDescent="0.2">
      <c r="A375" s="821" t="s">
        <v>1494</v>
      </c>
      <c r="B375" s="821" t="s">
        <v>1494</v>
      </c>
      <c r="C375" s="18">
        <v>15600</v>
      </c>
    </row>
    <row r="376" spans="1:3" s="6" customFormat="1" x14ac:dyDescent="0.2">
      <c r="A376" s="821" t="s">
        <v>759</v>
      </c>
      <c r="B376" s="821" t="s">
        <v>759</v>
      </c>
      <c r="C376" s="18">
        <v>29</v>
      </c>
    </row>
    <row r="377" spans="1:3" s="6" customFormat="1" x14ac:dyDescent="0.2">
      <c r="A377" s="821" t="s">
        <v>758</v>
      </c>
      <c r="B377" s="821" t="s">
        <v>758</v>
      </c>
      <c r="C377" s="18">
        <v>29</v>
      </c>
    </row>
    <row r="378" spans="1:3" s="6" customFormat="1" x14ac:dyDescent="0.2">
      <c r="A378" s="821" t="s">
        <v>757</v>
      </c>
      <c r="B378" s="821" t="s">
        <v>757</v>
      </c>
      <c r="C378" s="18">
        <v>47</v>
      </c>
    </row>
    <row r="379" spans="1:3" s="6" customFormat="1" x14ac:dyDescent="0.2">
      <c r="A379" s="821" t="s">
        <v>756</v>
      </c>
      <c r="B379" s="821" t="s">
        <v>756</v>
      </c>
      <c r="C379" s="18">
        <v>55</v>
      </c>
    </row>
    <row r="380" spans="1:3" s="6" customFormat="1" x14ac:dyDescent="0.2">
      <c r="A380" s="821" t="s">
        <v>755</v>
      </c>
      <c r="B380" s="821" t="s">
        <v>755</v>
      </c>
      <c r="C380" s="18">
        <v>66</v>
      </c>
    </row>
    <row r="381" spans="1:3" s="6" customFormat="1" x14ac:dyDescent="0.2">
      <c r="A381" s="821" t="s">
        <v>754</v>
      </c>
      <c r="B381" s="821" t="s">
        <v>754</v>
      </c>
      <c r="C381" s="18">
        <v>89</v>
      </c>
    </row>
    <row r="382" spans="1:3" s="6" customFormat="1" x14ac:dyDescent="0.2">
      <c r="A382" s="821" t="s">
        <v>753</v>
      </c>
      <c r="B382" s="821" t="s">
        <v>753</v>
      </c>
      <c r="C382" s="18">
        <v>81</v>
      </c>
    </row>
    <row r="383" spans="1:3" s="6" customFormat="1" x14ac:dyDescent="0.2">
      <c r="A383" s="821" t="s">
        <v>752</v>
      </c>
      <c r="B383" s="821" t="s">
        <v>752</v>
      </c>
      <c r="C383" s="18">
        <v>95</v>
      </c>
    </row>
    <row r="384" spans="1:3" s="6" customFormat="1" x14ac:dyDescent="0.2">
      <c r="A384" s="821" t="s">
        <v>751</v>
      </c>
      <c r="B384" s="821" t="s">
        <v>751</v>
      </c>
      <c r="C384" s="18">
        <v>106</v>
      </c>
    </row>
    <row r="385" spans="1:3" s="6" customFormat="1" x14ac:dyDescent="0.2">
      <c r="A385" s="821" t="s">
        <v>750</v>
      </c>
      <c r="B385" s="821" t="s">
        <v>750</v>
      </c>
      <c r="C385" s="18">
        <v>144</v>
      </c>
    </row>
    <row r="386" spans="1:3" s="6" customFormat="1" x14ac:dyDescent="0.2">
      <c r="A386" s="821" t="s">
        <v>749</v>
      </c>
      <c r="B386" s="821" t="s">
        <v>749</v>
      </c>
      <c r="C386" s="18">
        <v>2490</v>
      </c>
    </row>
    <row r="387" spans="1:3" s="6" customFormat="1" x14ac:dyDescent="0.2">
      <c r="A387" s="821" t="s">
        <v>748</v>
      </c>
      <c r="B387" s="821" t="s">
        <v>748</v>
      </c>
      <c r="C387" s="18">
        <v>2693</v>
      </c>
    </row>
    <row r="388" spans="1:3" s="6" customFormat="1" x14ac:dyDescent="0.2">
      <c r="A388" s="821" t="s">
        <v>747</v>
      </c>
      <c r="B388" s="821" t="s">
        <v>747</v>
      </c>
      <c r="C388" s="18">
        <v>2262</v>
      </c>
    </row>
    <row r="389" spans="1:3" s="6" customFormat="1" x14ac:dyDescent="0.2">
      <c r="A389" s="821" t="s">
        <v>746</v>
      </c>
      <c r="B389" s="821" t="s">
        <v>746</v>
      </c>
      <c r="C389" s="18">
        <v>2443</v>
      </c>
    </row>
    <row r="390" spans="1:3" s="6" customFormat="1" x14ac:dyDescent="0.2">
      <c r="A390" s="821" t="s">
        <v>745</v>
      </c>
      <c r="B390" s="821" t="s">
        <v>745</v>
      </c>
      <c r="C390" s="18">
        <v>2807</v>
      </c>
    </row>
    <row r="391" spans="1:3" s="6" customFormat="1" x14ac:dyDescent="0.2">
      <c r="A391" s="821" t="s">
        <v>744</v>
      </c>
      <c r="B391" s="821" t="s">
        <v>744</v>
      </c>
      <c r="C391" s="18">
        <v>3096</v>
      </c>
    </row>
    <row r="392" spans="1:3" s="6" customFormat="1" x14ac:dyDescent="0.2">
      <c r="A392" s="821" t="s">
        <v>743</v>
      </c>
      <c r="B392" s="821" t="s">
        <v>743</v>
      </c>
      <c r="C392" s="18">
        <v>3561</v>
      </c>
    </row>
    <row r="393" spans="1:3" s="6" customFormat="1" x14ac:dyDescent="0.2">
      <c r="A393" s="821" t="s">
        <v>742</v>
      </c>
      <c r="B393" s="821" t="s">
        <v>742</v>
      </c>
      <c r="C393" s="18">
        <v>1719</v>
      </c>
    </row>
    <row r="394" spans="1:3" s="6" customFormat="1" x14ac:dyDescent="0.2">
      <c r="A394" s="821" t="s">
        <v>741</v>
      </c>
      <c r="B394" s="821" t="s">
        <v>741</v>
      </c>
      <c r="C394" s="18">
        <v>1851</v>
      </c>
    </row>
    <row r="395" spans="1:3" s="6" customFormat="1" x14ac:dyDescent="0.2">
      <c r="A395" s="821" t="s">
        <v>740</v>
      </c>
      <c r="B395" s="821" t="s">
        <v>740</v>
      </c>
      <c r="C395" s="18">
        <v>1882</v>
      </c>
    </row>
    <row r="396" spans="1:3" s="6" customFormat="1" x14ac:dyDescent="0.2">
      <c r="A396" s="821" t="s">
        <v>739</v>
      </c>
      <c r="B396" s="821" t="s">
        <v>739</v>
      </c>
      <c r="C396" s="18">
        <v>2465</v>
      </c>
    </row>
    <row r="397" spans="1:3" s="6" customFormat="1" x14ac:dyDescent="0.2">
      <c r="A397" s="821" t="s">
        <v>738</v>
      </c>
      <c r="B397" s="821" t="s">
        <v>738</v>
      </c>
      <c r="C397" s="18">
        <v>2276</v>
      </c>
    </row>
    <row r="398" spans="1:3" s="6" customFormat="1" x14ac:dyDescent="0.2">
      <c r="A398" s="821" t="s">
        <v>737</v>
      </c>
      <c r="B398" s="821" t="s">
        <v>737</v>
      </c>
      <c r="C398" s="18">
        <v>2565</v>
      </c>
    </row>
    <row r="399" spans="1:3" s="6" customFormat="1" x14ac:dyDescent="0.2">
      <c r="A399" s="821" t="s">
        <v>736</v>
      </c>
      <c r="B399" s="821" t="s">
        <v>736</v>
      </c>
      <c r="C399" s="18">
        <v>3065</v>
      </c>
    </row>
    <row r="400" spans="1:3" s="6" customFormat="1" x14ac:dyDescent="0.2">
      <c r="A400" s="821" t="s">
        <v>735</v>
      </c>
      <c r="B400" s="821" t="s">
        <v>735</v>
      </c>
      <c r="C400" s="18">
        <v>1192</v>
      </c>
    </row>
    <row r="401" spans="1:3" s="6" customFormat="1" x14ac:dyDescent="0.2">
      <c r="A401" s="821" t="s">
        <v>734</v>
      </c>
      <c r="B401" s="821" t="s">
        <v>734</v>
      </c>
      <c r="C401" s="18">
        <v>1332</v>
      </c>
    </row>
    <row r="402" spans="1:3" s="6" customFormat="1" x14ac:dyDescent="0.2">
      <c r="A402" s="821" t="s">
        <v>733</v>
      </c>
      <c r="B402" s="821" t="s">
        <v>733</v>
      </c>
      <c r="C402" s="18">
        <v>1389</v>
      </c>
    </row>
    <row r="403" spans="1:3" s="6" customFormat="1" x14ac:dyDescent="0.2">
      <c r="A403" s="821" t="s">
        <v>732</v>
      </c>
      <c r="B403" s="821" t="s">
        <v>732</v>
      </c>
      <c r="C403" s="18">
        <v>1996</v>
      </c>
    </row>
    <row r="404" spans="1:3" s="6" customFormat="1" x14ac:dyDescent="0.2">
      <c r="A404" s="821" t="s">
        <v>731</v>
      </c>
      <c r="B404" s="821" t="s">
        <v>731</v>
      </c>
      <c r="C404" s="18">
        <v>2549</v>
      </c>
    </row>
    <row r="405" spans="1:3" s="6" customFormat="1" x14ac:dyDescent="0.2">
      <c r="A405" s="821" t="s">
        <v>730</v>
      </c>
      <c r="B405" s="821" t="s">
        <v>730</v>
      </c>
      <c r="C405" s="18">
        <v>2606</v>
      </c>
    </row>
    <row r="406" spans="1:3" s="6" customFormat="1" x14ac:dyDescent="0.2">
      <c r="A406" s="821" t="s">
        <v>729</v>
      </c>
      <c r="B406" s="821" t="s">
        <v>729</v>
      </c>
      <c r="C406" s="18">
        <v>2829</v>
      </c>
    </row>
    <row r="407" spans="1:3" s="6" customFormat="1" x14ac:dyDescent="0.2">
      <c r="A407" s="821" t="s">
        <v>728</v>
      </c>
      <c r="B407" s="821" t="s">
        <v>728</v>
      </c>
      <c r="C407" s="18">
        <v>2161</v>
      </c>
    </row>
    <row r="408" spans="1:3" s="6" customFormat="1" x14ac:dyDescent="0.2">
      <c r="A408" s="821" t="s">
        <v>727</v>
      </c>
      <c r="B408" s="821" t="s">
        <v>727</v>
      </c>
      <c r="C408" s="18">
        <v>1321</v>
      </c>
    </row>
    <row r="409" spans="1:3" s="6" customFormat="1" x14ac:dyDescent="0.2">
      <c r="A409" s="821" t="s">
        <v>726</v>
      </c>
      <c r="B409" s="821" t="s">
        <v>726</v>
      </c>
      <c r="C409" s="18">
        <v>1321</v>
      </c>
    </row>
    <row r="410" spans="1:3" s="6" customFormat="1" x14ac:dyDescent="0.2">
      <c r="A410" s="821" t="s">
        <v>725</v>
      </c>
      <c r="B410" s="821" t="s">
        <v>725</v>
      </c>
      <c r="C410" s="18">
        <v>1229</v>
      </c>
    </row>
    <row r="411" spans="1:3" s="6" customFormat="1" x14ac:dyDescent="0.2">
      <c r="A411" s="821" t="s">
        <v>1529</v>
      </c>
      <c r="B411" s="821" t="s">
        <v>1529</v>
      </c>
      <c r="C411" s="18">
        <v>1204</v>
      </c>
    </row>
    <row r="412" spans="1:3" s="6" customFormat="1" x14ac:dyDescent="0.2">
      <c r="A412" s="821" t="s">
        <v>724</v>
      </c>
      <c r="B412" s="821" t="s">
        <v>724</v>
      </c>
      <c r="C412" s="18">
        <v>1604</v>
      </c>
    </row>
    <row r="413" spans="1:3" s="6" customFormat="1" x14ac:dyDescent="0.2">
      <c r="A413" s="821" t="s">
        <v>723</v>
      </c>
      <c r="B413" s="821" t="s">
        <v>723</v>
      </c>
      <c r="C413" s="18">
        <v>1577</v>
      </c>
    </row>
    <row r="414" spans="1:3" s="6" customFormat="1" x14ac:dyDescent="0.2">
      <c r="A414" s="821" t="s">
        <v>722</v>
      </c>
      <c r="B414" s="821" t="s">
        <v>722</v>
      </c>
      <c r="C414" s="18">
        <v>756</v>
      </c>
    </row>
    <row r="415" spans="1:3" s="6" customFormat="1" x14ac:dyDescent="0.2">
      <c r="A415" s="821" t="s">
        <v>721</v>
      </c>
      <c r="B415" s="821" t="s">
        <v>721</v>
      </c>
      <c r="C415" s="18">
        <v>802</v>
      </c>
    </row>
    <row r="416" spans="1:3" s="6" customFormat="1" x14ac:dyDescent="0.2">
      <c r="A416" s="821" t="s">
        <v>720</v>
      </c>
      <c r="B416" s="821" t="s">
        <v>720</v>
      </c>
      <c r="C416" s="18">
        <v>854</v>
      </c>
    </row>
    <row r="417" spans="1:3" s="6" customFormat="1" x14ac:dyDescent="0.2">
      <c r="A417" s="821" t="s">
        <v>719</v>
      </c>
      <c r="B417" s="821" t="s">
        <v>719</v>
      </c>
      <c r="C417" s="18">
        <v>1358</v>
      </c>
    </row>
    <row r="418" spans="1:3" s="6" customFormat="1" x14ac:dyDescent="0.2">
      <c r="A418" s="821" t="s">
        <v>718</v>
      </c>
      <c r="B418" s="821" t="s">
        <v>718</v>
      </c>
      <c r="C418" s="18">
        <v>2567</v>
      </c>
    </row>
    <row r="419" spans="1:3" s="6" customFormat="1" x14ac:dyDescent="0.2">
      <c r="A419" s="821" t="s">
        <v>717</v>
      </c>
      <c r="B419" s="821" t="s">
        <v>717</v>
      </c>
      <c r="C419" s="18">
        <v>2885</v>
      </c>
    </row>
    <row r="420" spans="1:3" s="6" customFormat="1" x14ac:dyDescent="0.2">
      <c r="A420" s="821" t="s">
        <v>716</v>
      </c>
      <c r="B420" s="821" t="s">
        <v>716</v>
      </c>
      <c r="C420" s="18">
        <v>3548</v>
      </c>
    </row>
    <row r="421" spans="1:3" s="6" customFormat="1" x14ac:dyDescent="0.2">
      <c r="A421" s="821" t="s">
        <v>715</v>
      </c>
      <c r="B421" s="821" t="s">
        <v>715</v>
      </c>
      <c r="C421" s="18">
        <v>875</v>
      </c>
    </row>
    <row r="422" spans="1:3" s="6" customFormat="1" x14ac:dyDescent="0.2">
      <c r="A422" s="821" t="s">
        <v>714</v>
      </c>
      <c r="B422" s="821" t="s">
        <v>714</v>
      </c>
      <c r="C422" s="18">
        <v>990</v>
      </c>
    </row>
    <row r="423" spans="1:3" s="6" customFormat="1" x14ac:dyDescent="0.2">
      <c r="A423" s="821" t="s">
        <v>713</v>
      </c>
      <c r="B423" s="821" t="s">
        <v>713</v>
      </c>
      <c r="C423" s="18">
        <v>1107</v>
      </c>
    </row>
    <row r="424" spans="1:3" s="6" customFormat="1" x14ac:dyDescent="0.2">
      <c r="A424" s="821" t="s">
        <v>1694</v>
      </c>
      <c r="B424" s="821" t="s">
        <v>1694</v>
      </c>
      <c r="C424" s="18">
        <v>1107</v>
      </c>
    </row>
    <row r="425" spans="1:3" s="6" customFormat="1" x14ac:dyDescent="0.2">
      <c r="A425" s="821" t="s">
        <v>712</v>
      </c>
      <c r="B425" s="821" t="s">
        <v>712</v>
      </c>
      <c r="C425" s="18">
        <v>1223</v>
      </c>
    </row>
    <row r="426" spans="1:3" s="6" customFormat="1" x14ac:dyDescent="0.2">
      <c r="A426" s="821" t="s">
        <v>711</v>
      </c>
      <c r="B426" s="821" t="s">
        <v>711</v>
      </c>
      <c r="C426" s="18">
        <v>1231</v>
      </c>
    </row>
    <row r="427" spans="1:3" s="6" customFormat="1" x14ac:dyDescent="0.2">
      <c r="A427" s="821" t="s">
        <v>710</v>
      </c>
      <c r="B427" s="821" t="s">
        <v>710</v>
      </c>
      <c r="C427" s="18">
        <v>1310</v>
      </c>
    </row>
    <row r="428" spans="1:3" s="6" customFormat="1" x14ac:dyDescent="0.2">
      <c r="A428" s="821" t="s">
        <v>709</v>
      </c>
      <c r="B428" s="821" t="s">
        <v>709</v>
      </c>
      <c r="C428" s="18">
        <v>1376</v>
      </c>
    </row>
    <row r="429" spans="1:3" s="6" customFormat="1" x14ac:dyDescent="0.2">
      <c r="A429" s="821" t="s">
        <v>708</v>
      </c>
      <c r="B429" s="821" t="s">
        <v>708</v>
      </c>
      <c r="C429" s="18">
        <v>1454</v>
      </c>
    </row>
    <row r="430" spans="1:3" s="6" customFormat="1" x14ac:dyDescent="0.2">
      <c r="A430" s="821" t="s">
        <v>707</v>
      </c>
      <c r="B430" s="821" t="s">
        <v>707</v>
      </c>
      <c r="C430" s="18">
        <v>691</v>
      </c>
    </row>
    <row r="431" spans="1:3" s="6" customFormat="1" x14ac:dyDescent="0.2">
      <c r="A431" s="821" t="s">
        <v>706</v>
      </c>
      <c r="B431" s="821" t="s">
        <v>706</v>
      </c>
      <c r="C431" s="18">
        <v>775</v>
      </c>
    </row>
    <row r="432" spans="1:3" s="6" customFormat="1" x14ac:dyDescent="0.2">
      <c r="A432" s="821" t="s">
        <v>705</v>
      </c>
      <c r="B432" s="821" t="s">
        <v>705</v>
      </c>
      <c r="C432" s="18">
        <v>780</v>
      </c>
    </row>
    <row r="433" spans="1:3" s="6" customFormat="1" x14ac:dyDescent="0.2">
      <c r="A433" s="821" t="s">
        <v>704</v>
      </c>
      <c r="B433" s="821" t="s">
        <v>704</v>
      </c>
      <c r="C433" s="18">
        <v>2816</v>
      </c>
    </row>
    <row r="434" spans="1:3" s="6" customFormat="1" x14ac:dyDescent="0.2">
      <c r="A434" s="821" t="s">
        <v>703</v>
      </c>
      <c r="B434" s="821" t="s">
        <v>703</v>
      </c>
      <c r="C434" s="18">
        <v>2936</v>
      </c>
    </row>
    <row r="435" spans="1:3" s="6" customFormat="1" x14ac:dyDescent="0.2">
      <c r="A435" s="821" t="s">
        <v>702</v>
      </c>
      <c r="B435" s="821" t="s">
        <v>702</v>
      </c>
      <c r="C435" s="18">
        <v>3231</v>
      </c>
    </row>
    <row r="436" spans="1:3" s="6" customFormat="1" x14ac:dyDescent="0.2">
      <c r="A436" s="821" t="s">
        <v>701</v>
      </c>
      <c r="B436" s="821" t="s">
        <v>701</v>
      </c>
      <c r="C436" s="18">
        <v>1549</v>
      </c>
    </row>
    <row r="437" spans="1:3" s="6" customFormat="1" x14ac:dyDescent="0.2">
      <c r="A437" s="821" t="s">
        <v>700</v>
      </c>
      <c r="B437" s="821" t="s">
        <v>700</v>
      </c>
      <c r="C437" s="18">
        <v>1628</v>
      </c>
    </row>
    <row r="438" spans="1:3" s="6" customFormat="1" x14ac:dyDescent="0.2">
      <c r="A438" s="821" t="s">
        <v>699</v>
      </c>
      <c r="B438" s="821" t="s">
        <v>699</v>
      </c>
      <c r="C438" s="18">
        <v>1751</v>
      </c>
    </row>
    <row r="439" spans="1:3" s="6" customFormat="1" x14ac:dyDescent="0.2">
      <c r="A439" s="821" t="s">
        <v>698</v>
      </c>
      <c r="B439" s="821" t="s">
        <v>698</v>
      </c>
      <c r="C439" s="18">
        <v>2447</v>
      </c>
    </row>
    <row r="440" spans="1:3" s="6" customFormat="1" x14ac:dyDescent="0.2">
      <c r="A440" s="821" t="s">
        <v>697</v>
      </c>
      <c r="B440" s="821" t="s">
        <v>697</v>
      </c>
      <c r="C440" s="18">
        <v>1575</v>
      </c>
    </row>
    <row r="441" spans="1:3" s="6" customFormat="1" x14ac:dyDescent="0.2">
      <c r="A441" s="821" t="s">
        <v>696</v>
      </c>
      <c r="B441" s="821" t="s">
        <v>696</v>
      </c>
      <c r="C441" s="18">
        <v>980</v>
      </c>
    </row>
    <row r="442" spans="1:3" s="6" customFormat="1" x14ac:dyDescent="0.2">
      <c r="A442" s="821" t="s">
        <v>695</v>
      </c>
      <c r="B442" s="821" t="s">
        <v>695</v>
      </c>
      <c r="C442" s="18">
        <v>1035</v>
      </c>
    </row>
    <row r="443" spans="1:3" s="6" customFormat="1" x14ac:dyDescent="0.2">
      <c r="A443" s="821" t="s">
        <v>694</v>
      </c>
      <c r="B443" s="821" t="s">
        <v>694</v>
      </c>
      <c r="C443" s="18">
        <v>1055</v>
      </c>
    </row>
    <row r="444" spans="1:3" s="6" customFormat="1" x14ac:dyDescent="0.2">
      <c r="A444" s="821" t="s">
        <v>693</v>
      </c>
      <c r="B444" s="821" t="s">
        <v>693</v>
      </c>
      <c r="C444" s="18">
        <v>875</v>
      </c>
    </row>
    <row r="445" spans="1:3" s="6" customFormat="1" x14ac:dyDescent="0.2">
      <c r="A445" s="821" t="s">
        <v>692</v>
      </c>
      <c r="B445" s="821" t="s">
        <v>692</v>
      </c>
      <c r="C445" s="18">
        <v>990</v>
      </c>
    </row>
    <row r="446" spans="1:3" s="6" customFormat="1" x14ac:dyDescent="0.2">
      <c r="A446" s="821" t="s">
        <v>1681</v>
      </c>
      <c r="B446" s="821" t="s">
        <v>1681</v>
      </c>
      <c r="C446" s="18">
        <v>990</v>
      </c>
    </row>
    <row r="447" spans="1:3" s="6" customFormat="1" x14ac:dyDescent="0.2">
      <c r="A447" s="821" t="s">
        <v>691</v>
      </c>
      <c r="B447" s="821" t="s">
        <v>691</v>
      </c>
      <c r="C447" s="18">
        <v>1747</v>
      </c>
    </row>
    <row r="448" spans="1:3" s="6" customFormat="1" x14ac:dyDescent="0.2">
      <c r="A448" s="821" t="s">
        <v>690</v>
      </c>
      <c r="B448" s="821" t="s">
        <v>690</v>
      </c>
      <c r="C448" s="18">
        <v>1924</v>
      </c>
    </row>
    <row r="449" spans="1:3" s="6" customFormat="1" x14ac:dyDescent="0.2">
      <c r="A449" s="821" t="s">
        <v>689</v>
      </c>
      <c r="B449" s="821" t="s">
        <v>689</v>
      </c>
      <c r="C449" s="18">
        <v>569</v>
      </c>
    </row>
    <row r="450" spans="1:3" s="6" customFormat="1" x14ac:dyDescent="0.2">
      <c r="A450" s="821" t="s">
        <v>688</v>
      </c>
      <c r="B450" s="821" t="s">
        <v>688</v>
      </c>
      <c r="C450" s="18">
        <v>607</v>
      </c>
    </row>
    <row r="451" spans="1:3" s="6" customFormat="1" x14ac:dyDescent="0.2">
      <c r="A451" s="821" t="s">
        <v>687</v>
      </c>
      <c r="B451" s="821" t="s">
        <v>687</v>
      </c>
      <c r="C451" s="18">
        <v>663</v>
      </c>
    </row>
    <row r="452" spans="1:3" s="6" customFormat="1" x14ac:dyDescent="0.2">
      <c r="A452" s="821" t="s">
        <v>686</v>
      </c>
      <c r="B452" s="821" t="s">
        <v>686</v>
      </c>
      <c r="C452" s="18">
        <v>1549</v>
      </c>
    </row>
    <row r="453" spans="1:3" s="6" customFormat="1" x14ac:dyDescent="0.2">
      <c r="A453" s="821" t="s">
        <v>685</v>
      </c>
      <c r="B453" s="821" t="s">
        <v>685</v>
      </c>
      <c r="C453" s="18">
        <v>1579</v>
      </c>
    </row>
    <row r="454" spans="1:3" s="6" customFormat="1" x14ac:dyDescent="0.2">
      <c r="A454" s="821" t="s">
        <v>684</v>
      </c>
      <c r="B454" s="821" t="s">
        <v>684</v>
      </c>
      <c r="C454" s="18">
        <v>1591</v>
      </c>
    </row>
    <row r="455" spans="1:3" s="6" customFormat="1" x14ac:dyDescent="0.2">
      <c r="A455" s="821" t="s">
        <v>1654</v>
      </c>
      <c r="B455" s="821" t="s">
        <v>1654</v>
      </c>
      <c r="C455" s="18">
        <v>1231</v>
      </c>
    </row>
    <row r="456" spans="1:3" s="6" customFormat="1" x14ac:dyDescent="0.2">
      <c r="A456" s="821" t="s">
        <v>1652</v>
      </c>
      <c r="B456" s="821" t="s">
        <v>1652</v>
      </c>
      <c r="C456" s="18">
        <v>1080</v>
      </c>
    </row>
    <row r="457" spans="1:3" s="6" customFormat="1" x14ac:dyDescent="0.2">
      <c r="A457" s="821" t="s">
        <v>683</v>
      </c>
      <c r="B457" s="821" t="s">
        <v>683</v>
      </c>
      <c r="C457" s="18">
        <v>1181</v>
      </c>
    </row>
    <row r="458" spans="1:3" s="6" customFormat="1" x14ac:dyDescent="0.2">
      <c r="A458" s="821" t="s">
        <v>682</v>
      </c>
      <c r="B458" s="821" t="s">
        <v>682</v>
      </c>
      <c r="C458" s="18">
        <v>994</v>
      </c>
    </row>
    <row r="459" spans="1:3" s="6" customFormat="1" x14ac:dyDescent="0.2">
      <c r="A459" s="821" t="s">
        <v>1655</v>
      </c>
      <c r="B459" s="821" t="s">
        <v>1655</v>
      </c>
      <c r="C459" s="18">
        <v>1299</v>
      </c>
    </row>
    <row r="460" spans="1:3" s="6" customFormat="1" x14ac:dyDescent="0.2">
      <c r="A460" s="821" t="s">
        <v>1646</v>
      </c>
      <c r="B460" s="821" t="s">
        <v>1646</v>
      </c>
      <c r="C460" s="18">
        <v>1129</v>
      </c>
    </row>
    <row r="461" spans="1:3" s="6" customFormat="1" x14ac:dyDescent="0.2">
      <c r="A461" s="821" t="s">
        <v>681</v>
      </c>
      <c r="B461" s="821" t="s">
        <v>681</v>
      </c>
      <c r="C461" s="18">
        <v>1326</v>
      </c>
    </row>
    <row r="462" spans="1:3" s="6" customFormat="1" x14ac:dyDescent="0.2">
      <c r="A462" s="821" t="s">
        <v>680</v>
      </c>
      <c r="B462" s="821" t="s">
        <v>680</v>
      </c>
      <c r="C462" s="18">
        <v>1111</v>
      </c>
    </row>
    <row r="463" spans="1:3" s="6" customFormat="1" x14ac:dyDescent="0.2">
      <c r="A463" s="821" t="s">
        <v>1656</v>
      </c>
      <c r="B463" s="821" t="s">
        <v>1656</v>
      </c>
      <c r="C463" s="18">
        <v>1439</v>
      </c>
    </row>
    <row r="464" spans="1:3" s="6" customFormat="1" x14ac:dyDescent="0.2">
      <c r="A464" s="821" t="s">
        <v>1647</v>
      </c>
      <c r="B464" s="821" t="s">
        <v>1647</v>
      </c>
      <c r="C464" s="18">
        <v>1248</v>
      </c>
    </row>
    <row r="465" spans="1:3" s="6" customFormat="1" x14ac:dyDescent="0.2">
      <c r="A465" s="821" t="s">
        <v>679</v>
      </c>
      <c r="B465" s="821" t="s">
        <v>679</v>
      </c>
      <c r="C465" s="18">
        <v>2442</v>
      </c>
    </row>
    <row r="466" spans="1:3" s="6" customFormat="1" x14ac:dyDescent="0.2">
      <c r="A466" s="821" t="s">
        <v>678</v>
      </c>
      <c r="B466" s="821" t="s">
        <v>678</v>
      </c>
      <c r="C466" s="18">
        <v>2055</v>
      </c>
    </row>
    <row r="467" spans="1:3" s="6" customFormat="1" x14ac:dyDescent="0.2">
      <c r="A467" s="821" t="s">
        <v>1657</v>
      </c>
      <c r="B467" s="821" t="s">
        <v>1657</v>
      </c>
      <c r="C467" s="18">
        <v>2534</v>
      </c>
    </row>
    <row r="468" spans="1:3" s="6" customFormat="1" x14ac:dyDescent="0.2">
      <c r="A468" s="821" t="s">
        <v>1648</v>
      </c>
      <c r="B468" s="821" t="s">
        <v>1648</v>
      </c>
      <c r="C468" s="18">
        <v>2179</v>
      </c>
    </row>
    <row r="469" spans="1:3" s="6" customFormat="1" x14ac:dyDescent="0.2">
      <c r="A469" s="821" t="s">
        <v>1530</v>
      </c>
      <c r="B469" s="821" t="s">
        <v>1530</v>
      </c>
      <c r="C469" s="804" t="s">
        <v>1013</v>
      </c>
    </row>
    <row r="470" spans="1:3" s="6" customFormat="1" x14ac:dyDescent="0.2">
      <c r="A470" s="821" t="s">
        <v>1829</v>
      </c>
      <c r="B470" s="821" t="s">
        <v>1829</v>
      </c>
      <c r="C470" s="804" t="s">
        <v>1013</v>
      </c>
    </row>
    <row r="471" spans="1:3" s="6" customFormat="1" x14ac:dyDescent="0.2">
      <c r="A471" s="821" t="s">
        <v>1531</v>
      </c>
      <c r="B471" s="821" t="s">
        <v>1531</v>
      </c>
      <c r="C471" s="804" t="s">
        <v>1013</v>
      </c>
    </row>
    <row r="472" spans="1:3" s="6" customFormat="1" x14ac:dyDescent="0.2">
      <c r="A472" s="821" t="s">
        <v>1830</v>
      </c>
      <c r="B472" s="821" t="s">
        <v>1830</v>
      </c>
      <c r="C472" s="804" t="s">
        <v>1013</v>
      </c>
    </row>
    <row r="473" spans="1:3" s="6" customFormat="1" x14ac:dyDescent="0.2">
      <c r="A473" s="821" t="s">
        <v>1532</v>
      </c>
      <c r="B473" s="821" t="s">
        <v>1532</v>
      </c>
      <c r="C473" s="804" t="s">
        <v>1013</v>
      </c>
    </row>
    <row r="474" spans="1:3" s="6" customFormat="1" x14ac:dyDescent="0.2">
      <c r="A474" s="821" t="s">
        <v>1831</v>
      </c>
      <c r="B474" s="821" t="s">
        <v>1831</v>
      </c>
      <c r="C474" s="804" t="s">
        <v>1013</v>
      </c>
    </row>
    <row r="475" spans="1:3" s="6" customFormat="1" x14ac:dyDescent="0.2">
      <c r="A475" s="821" t="s">
        <v>1533</v>
      </c>
      <c r="B475" s="821" t="s">
        <v>1533</v>
      </c>
      <c r="C475" s="804" t="s">
        <v>1013</v>
      </c>
    </row>
    <row r="476" spans="1:3" s="6" customFormat="1" x14ac:dyDescent="0.2">
      <c r="A476" s="821" t="s">
        <v>1832</v>
      </c>
      <c r="B476" s="821" t="s">
        <v>1832</v>
      </c>
      <c r="C476" s="804" t="s">
        <v>1013</v>
      </c>
    </row>
    <row r="477" spans="1:3" s="6" customFormat="1" x14ac:dyDescent="0.2">
      <c r="A477" s="821" t="s">
        <v>677</v>
      </c>
      <c r="B477" s="821" t="s">
        <v>677</v>
      </c>
      <c r="C477" s="18">
        <v>977</v>
      </c>
    </row>
    <row r="478" spans="1:3" s="6" customFormat="1" x14ac:dyDescent="0.2">
      <c r="A478" s="821" t="s">
        <v>676</v>
      </c>
      <c r="B478" s="821" t="s">
        <v>676</v>
      </c>
      <c r="C478" s="18">
        <v>1063</v>
      </c>
    </row>
    <row r="479" spans="1:3" s="6" customFormat="1" x14ac:dyDescent="0.2">
      <c r="A479" s="821" t="s">
        <v>675</v>
      </c>
      <c r="B479" s="821" t="s">
        <v>675</v>
      </c>
      <c r="C479" s="18">
        <v>1295</v>
      </c>
    </row>
    <row r="480" spans="1:3" s="6" customFormat="1" x14ac:dyDescent="0.2">
      <c r="A480" s="821" t="s">
        <v>674</v>
      </c>
      <c r="B480" s="821" t="s">
        <v>674</v>
      </c>
      <c r="C480" s="18">
        <v>623</v>
      </c>
    </row>
    <row r="481" spans="1:3" s="6" customFormat="1" x14ac:dyDescent="0.2">
      <c r="A481" s="821" t="s">
        <v>673</v>
      </c>
      <c r="B481" s="821" t="s">
        <v>673</v>
      </c>
      <c r="C481" s="18">
        <v>706</v>
      </c>
    </row>
    <row r="482" spans="1:3" s="6" customFormat="1" x14ac:dyDescent="0.2">
      <c r="A482" s="821" t="s">
        <v>672</v>
      </c>
      <c r="B482" s="821" t="s">
        <v>672</v>
      </c>
      <c r="C482" s="18">
        <v>759</v>
      </c>
    </row>
    <row r="483" spans="1:3" s="6" customFormat="1" x14ac:dyDescent="0.2">
      <c r="A483" s="821" t="s">
        <v>671</v>
      </c>
      <c r="B483" s="821" t="s">
        <v>671</v>
      </c>
      <c r="C483" s="18">
        <v>890</v>
      </c>
    </row>
    <row r="484" spans="1:3" s="6" customFormat="1" x14ac:dyDescent="0.2">
      <c r="A484" s="821" t="s">
        <v>670</v>
      </c>
      <c r="B484" s="821" t="s">
        <v>670</v>
      </c>
      <c r="C484" s="18">
        <v>1666</v>
      </c>
    </row>
    <row r="485" spans="1:3" s="6" customFormat="1" x14ac:dyDescent="0.2">
      <c r="A485" s="821" t="s">
        <v>669</v>
      </c>
      <c r="B485" s="821" t="s">
        <v>669</v>
      </c>
      <c r="C485" s="18">
        <v>1780</v>
      </c>
    </row>
    <row r="486" spans="1:3" s="6" customFormat="1" x14ac:dyDescent="0.2">
      <c r="A486" s="821" t="s">
        <v>668</v>
      </c>
      <c r="B486" s="821" t="s">
        <v>668</v>
      </c>
      <c r="C486" s="18">
        <v>1910</v>
      </c>
    </row>
    <row r="487" spans="1:3" s="6" customFormat="1" x14ac:dyDescent="0.2">
      <c r="A487" s="821" t="s">
        <v>1635</v>
      </c>
      <c r="B487" s="821" t="s">
        <v>1635</v>
      </c>
      <c r="C487" s="18">
        <v>1172</v>
      </c>
    </row>
    <row r="488" spans="1:3" s="6" customFormat="1" x14ac:dyDescent="0.2">
      <c r="A488" s="821" t="s">
        <v>1636</v>
      </c>
      <c r="B488" s="821" t="s">
        <v>1636</v>
      </c>
      <c r="C488" s="18">
        <v>1196</v>
      </c>
    </row>
    <row r="489" spans="1:3" s="6" customFormat="1" x14ac:dyDescent="0.2">
      <c r="A489" s="821" t="s">
        <v>1638</v>
      </c>
      <c r="B489" s="821" t="s">
        <v>1638</v>
      </c>
      <c r="C489" s="18">
        <v>1306</v>
      </c>
    </row>
    <row r="490" spans="1:3" s="6" customFormat="1" x14ac:dyDescent="0.2">
      <c r="A490" s="821" t="s">
        <v>667</v>
      </c>
      <c r="B490" s="821" t="s">
        <v>667</v>
      </c>
      <c r="C490" s="18">
        <v>526</v>
      </c>
    </row>
    <row r="491" spans="1:3" s="6" customFormat="1" x14ac:dyDescent="0.2">
      <c r="A491" s="821" t="s">
        <v>666</v>
      </c>
      <c r="B491" s="821" t="s">
        <v>666</v>
      </c>
      <c r="C491" s="18">
        <v>482</v>
      </c>
    </row>
    <row r="492" spans="1:3" s="6" customFormat="1" x14ac:dyDescent="0.2">
      <c r="A492" s="821" t="s">
        <v>665</v>
      </c>
      <c r="B492" s="821" t="s">
        <v>665</v>
      </c>
      <c r="C492" s="18">
        <v>499</v>
      </c>
    </row>
    <row r="493" spans="1:3" s="6" customFormat="1" x14ac:dyDescent="0.2">
      <c r="A493" s="821" t="s">
        <v>664</v>
      </c>
      <c r="B493" s="821" t="s">
        <v>664</v>
      </c>
      <c r="C493" s="18">
        <v>692</v>
      </c>
    </row>
    <row r="494" spans="1:3" s="6" customFormat="1" x14ac:dyDescent="0.2">
      <c r="A494" s="821" t="s">
        <v>663</v>
      </c>
      <c r="B494" s="821" t="s">
        <v>663</v>
      </c>
      <c r="C494" s="18">
        <v>704</v>
      </c>
    </row>
    <row r="495" spans="1:3" s="6" customFormat="1" x14ac:dyDescent="0.2">
      <c r="A495" s="821" t="s">
        <v>662</v>
      </c>
      <c r="B495" s="821" t="s">
        <v>662</v>
      </c>
      <c r="C495" s="18">
        <v>3544</v>
      </c>
    </row>
    <row r="496" spans="1:3" s="6" customFormat="1" x14ac:dyDescent="0.2">
      <c r="A496" s="821" t="s">
        <v>661</v>
      </c>
      <c r="B496" s="821" t="s">
        <v>661</v>
      </c>
      <c r="C496" s="18">
        <v>3570</v>
      </c>
    </row>
    <row r="497" spans="1:3" s="6" customFormat="1" x14ac:dyDescent="0.2">
      <c r="A497" s="821" t="s">
        <v>660</v>
      </c>
      <c r="B497" s="821" t="s">
        <v>660</v>
      </c>
      <c r="C497" s="18">
        <v>3298</v>
      </c>
    </row>
    <row r="498" spans="1:3" s="6" customFormat="1" x14ac:dyDescent="0.2">
      <c r="A498" s="821" t="s">
        <v>659</v>
      </c>
      <c r="B498" s="821" t="s">
        <v>659</v>
      </c>
      <c r="C498" s="18">
        <v>1608</v>
      </c>
    </row>
    <row r="499" spans="1:3" s="6" customFormat="1" x14ac:dyDescent="0.2">
      <c r="A499" s="821" t="s">
        <v>658</v>
      </c>
      <c r="B499" s="821" t="s">
        <v>658</v>
      </c>
      <c r="C499" s="18">
        <v>1757</v>
      </c>
    </row>
    <row r="500" spans="1:3" s="6" customFormat="1" x14ac:dyDescent="0.2">
      <c r="A500" s="821" t="s">
        <v>657</v>
      </c>
      <c r="B500" s="821" t="s">
        <v>657</v>
      </c>
      <c r="C500" s="18">
        <v>3300</v>
      </c>
    </row>
    <row r="501" spans="1:3" s="6" customFormat="1" x14ac:dyDescent="0.2">
      <c r="A501" s="821" t="s">
        <v>656</v>
      </c>
      <c r="B501" s="821" t="s">
        <v>656</v>
      </c>
      <c r="C501" s="18">
        <v>1169</v>
      </c>
    </row>
    <row r="502" spans="1:3" s="6" customFormat="1" x14ac:dyDescent="0.2">
      <c r="A502" s="821" t="s">
        <v>655</v>
      </c>
      <c r="B502" s="821" t="s">
        <v>655</v>
      </c>
      <c r="C502" s="18">
        <v>1316</v>
      </c>
    </row>
    <row r="503" spans="1:3" s="6" customFormat="1" x14ac:dyDescent="0.2">
      <c r="A503" s="821" t="s">
        <v>654</v>
      </c>
      <c r="B503" s="821" t="s">
        <v>654</v>
      </c>
      <c r="C503" s="18">
        <v>2343</v>
      </c>
    </row>
    <row r="504" spans="1:3" s="6" customFormat="1" x14ac:dyDescent="0.2">
      <c r="A504" s="821" t="s">
        <v>653</v>
      </c>
      <c r="B504" s="821" t="s">
        <v>653</v>
      </c>
      <c r="C504" s="18">
        <v>677</v>
      </c>
    </row>
    <row r="505" spans="1:3" s="6" customFormat="1" x14ac:dyDescent="0.2">
      <c r="A505" s="821" t="s">
        <v>652</v>
      </c>
      <c r="B505" s="821" t="s">
        <v>652</v>
      </c>
      <c r="C505" s="18">
        <v>1091</v>
      </c>
    </row>
    <row r="506" spans="1:3" s="6" customFormat="1" x14ac:dyDescent="0.2">
      <c r="A506" s="821" t="s">
        <v>651</v>
      </c>
      <c r="B506" s="821" t="s">
        <v>651</v>
      </c>
      <c r="C506" s="18">
        <v>891</v>
      </c>
    </row>
    <row r="507" spans="1:3" s="6" customFormat="1" x14ac:dyDescent="0.2">
      <c r="A507" s="821" t="s">
        <v>650</v>
      </c>
      <c r="B507" s="821" t="s">
        <v>650</v>
      </c>
      <c r="C507" s="18">
        <v>1310</v>
      </c>
    </row>
    <row r="508" spans="1:3" s="6" customFormat="1" x14ac:dyDescent="0.2">
      <c r="A508" s="821" t="s">
        <v>649</v>
      </c>
      <c r="B508" s="821" t="s">
        <v>649</v>
      </c>
      <c r="C508" s="18">
        <v>720</v>
      </c>
    </row>
    <row r="509" spans="1:3" s="6" customFormat="1" x14ac:dyDescent="0.2">
      <c r="A509" s="821" t="s">
        <v>648</v>
      </c>
      <c r="B509" s="821" t="s">
        <v>648</v>
      </c>
      <c r="C509" s="18">
        <v>1135</v>
      </c>
    </row>
    <row r="510" spans="1:3" s="6" customFormat="1" x14ac:dyDescent="0.2">
      <c r="A510" s="821" t="s">
        <v>647</v>
      </c>
      <c r="B510" s="821" t="s">
        <v>647</v>
      </c>
      <c r="C510" s="18">
        <v>939</v>
      </c>
    </row>
    <row r="511" spans="1:3" s="6" customFormat="1" x14ac:dyDescent="0.2">
      <c r="A511" s="821" t="s">
        <v>646</v>
      </c>
      <c r="B511" s="821" t="s">
        <v>646</v>
      </c>
      <c r="C511" s="18">
        <v>1353</v>
      </c>
    </row>
    <row r="512" spans="1:3" s="6" customFormat="1" x14ac:dyDescent="0.2">
      <c r="A512" s="821" t="s">
        <v>645</v>
      </c>
      <c r="B512" s="821" t="s">
        <v>645</v>
      </c>
      <c r="C512" s="18">
        <v>764</v>
      </c>
    </row>
    <row r="513" spans="1:3" s="6" customFormat="1" x14ac:dyDescent="0.2">
      <c r="A513" s="821" t="s">
        <v>644</v>
      </c>
      <c r="B513" s="821" t="s">
        <v>644</v>
      </c>
      <c r="C513" s="18">
        <v>1182</v>
      </c>
    </row>
    <row r="514" spans="1:3" s="6" customFormat="1" x14ac:dyDescent="0.2">
      <c r="A514" s="821" t="s">
        <v>643</v>
      </c>
      <c r="B514" s="821" t="s">
        <v>643</v>
      </c>
      <c r="C514" s="18">
        <v>982</v>
      </c>
    </row>
    <row r="515" spans="1:3" s="6" customFormat="1" x14ac:dyDescent="0.2">
      <c r="A515" s="821" t="s">
        <v>642</v>
      </c>
      <c r="B515" s="821" t="s">
        <v>642</v>
      </c>
      <c r="C515" s="18">
        <v>1397</v>
      </c>
    </row>
    <row r="516" spans="1:3" s="6" customFormat="1" x14ac:dyDescent="0.2">
      <c r="A516" s="821" t="s">
        <v>641</v>
      </c>
      <c r="B516" s="821" t="s">
        <v>641</v>
      </c>
      <c r="C516" s="18">
        <v>924</v>
      </c>
    </row>
    <row r="517" spans="1:3" s="6" customFormat="1" x14ac:dyDescent="0.2">
      <c r="A517" s="821" t="s">
        <v>640</v>
      </c>
      <c r="B517" s="821" t="s">
        <v>640</v>
      </c>
      <c r="C517" s="18">
        <v>1387</v>
      </c>
    </row>
    <row r="518" spans="1:3" s="6" customFormat="1" x14ac:dyDescent="0.2">
      <c r="A518" s="821" t="s">
        <v>639</v>
      </c>
      <c r="B518" s="821" t="s">
        <v>639</v>
      </c>
      <c r="C518" s="18">
        <v>1142</v>
      </c>
    </row>
    <row r="519" spans="1:3" s="6" customFormat="1" x14ac:dyDescent="0.2">
      <c r="A519" s="821" t="s">
        <v>638</v>
      </c>
      <c r="B519" s="821" t="s">
        <v>638</v>
      </c>
      <c r="C519" s="18">
        <v>1600</v>
      </c>
    </row>
    <row r="520" spans="1:3" s="6" customFormat="1" x14ac:dyDescent="0.2">
      <c r="A520" s="821" t="s">
        <v>637</v>
      </c>
      <c r="B520" s="821" t="s">
        <v>637</v>
      </c>
      <c r="C520" s="18">
        <v>957</v>
      </c>
    </row>
    <row r="521" spans="1:3" s="6" customFormat="1" x14ac:dyDescent="0.2">
      <c r="A521" s="821" t="s">
        <v>636</v>
      </c>
      <c r="B521" s="821" t="s">
        <v>636</v>
      </c>
      <c r="C521" s="18">
        <v>1415</v>
      </c>
    </row>
    <row r="522" spans="1:3" s="6" customFormat="1" x14ac:dyDescent="0.2">
      <c r="A522" s="821" t="s">
        <v>635</v>
      </c>
      <c r="B522" s="821" t="s">
        <v>635</v>
      </c>
      <c r="C522" s="18">
        <v>1175</v>
      </c>
    </row>
    <row r="523" spans="1:3" s="6" customFormat="1" x14ac:dyDescent="0.2">
      <c r="A523" s="821" t="s">
        <v>634</v>
      </c>
      <c r="B523" s="821" t="s">
        <v>634</v>
      </c>
      <c r="C523" s="18">
        <v>1633</v>
      </c>
    </row>
    <row r="524" spans="1:3" s="6" customFormat="1" x14ac:dyDescent="0.2">
      <c r="A524" s="821" t="s">
        <v>633</v>
      </c>
      <c r="B524" s="821" t="s">
        <v>633</v>
      </c>
      <c r="C524" s="18">
        <v>1044</v>
      </c>
    </row>
    <row r="525" spans="1:3" s="6" customFormat="1" x14ac:dyDescent="0.2">
      <c r="A525" s="821" t="s">
        <v>632</v>
      </c>
      <c r="B525" s="821" t="s">
        <v>632</v>
      </c>
      <c r="C525" s="18">
        <v>1506</v>
      </c>
    </row>
    <row r="526" spans="1:3" s="6" customFormat="1" x14ac:dyDescent="0.2">
      <c r="A526" s="821" t="s">
        <v>631</v>
      </c>
      <c r="B526" s="821" t="s">
        <v>631</v>
      </c>
      <c r="C526" s="18">
        <v>1262</v>
      </c>
    </row>
    <row r="527" spans="1:3" s="6" customFormat="1" x14ac:dyDescent="0.2">
      <c r="A527" s="821" t="s">
        <v>630</v>
      </c>
      <c r="B527" s="821" t="s">
        <v>630</v>
      </c>
      <c r="C527" s="18">
        <v>1720</v>
      </c>
    </row>
    <row r="528" spans="1:3" s="6" customFormat="1" x14ac:dyDescent="0.2">
      <c r="A528" s="821" t="s">
        <v>629</v>
      </c>
      <c r="B528" s="821" t="s">
        <v>629</v>
      </c>
      <c r="C528" s="18">
        <v>1262</v>
      </c>
    </row>
    <row r="529" spans="1:3" s="6" customFormat="1" x14ac:dyDescent="0.2">
      <c r="A529" s="821" t="s">
        <v>628</v>
      </c>
      <c r="B529" s="821" t="s">
        <v>628</v>
      </c>
      <c r="C529" s="18">
        <v>1753</v>
      </c>
    </row>
    <row r="530" spans="1:3" s="6" customFormat="1" x14ac:dyDescent="0.2">
      <c r="A530" s="821" t="s">
        <v>627</v>
      </c>
      <c r="B530" s="821" t="s">
        <v>627</v>
      </c>
      <c r="C530" s="18">
        <v>1491</v>
      </c>
    </row>
    <row r="531" spans="1:3" s="6" customFormat="1" x14ac:dyDescent="0.2">
      <c r="A531" s="821" t="s">
        <v>626</v>
      </c>
      <c r="B531" s="821" t="s">
        <v>626</v>
      </c>
      <c r="C531" s="18">
        <v>1982</v>
      </c>
    </row>
    <row r="532" spans="1:3" s="6" customFormat="1" x14ac:dyDescent="0.2">
      <c r="A532" s="821" t="s">
        <v>625</v>
      </c>
      <c r="B532" s="821" t="s">
        <v>625</v>
      </c>
      <c r="C532" s="18">
        <v>1331</v>
      </c>
    </row>
    <row r="533" spans="1:3" s="6" customFormat="1" x14ac:dyDescent="0.2">
      <c r="A533" s="821" t="s">
        <v>624</v>
      </c>
      <c r="B533" s="821" t="s">
        <v>624</v>
      </c>
      <c r="C533" s="18">
        <v>1822</v>
      </c>
    </row>
    <row r="534" spans="1:3" s="6" customFormat="1" x14ac:dyDescent="0.2">
      <c r="A534" s="821" t="s">
        <v>623</v>
      </c>
      <c r="B534" s="821" t="s">
        <v>623</v>
      </c>
      <c r="C534" s="18">
        <v>1564</v>
      </c>
    </row>
    <row r="535" spans="1:3" s="6" customFormat="1" x14ac:dyDescent="0.2">
      <c r="A535" s="821" t="s">
        <v>622</v>
      </c>
      <c r="B535" s="821" t="s">
        <v>622</v>
      </c>
      <c r="C535" s="18">
        <v>2051</v>
      </c>
    </row>
    <row r="536" spans="1:3" s="6" customFormat="1" x14ac:dyDescent="0.2">
      <c r="A536" s="821" t="s">
        <v>621</v>
      </c>
      <c r="B536" s="821" t="s">
        <v>621</v>
      </c>
      <c r="C536" s="18">
        <v>1422</v>
      </c>
    </row>
    <row r="537" spans="1:3" s="6" customFormat="1" x14ac:dyDescent="0.2">
      <c r="A537" s="821" t="s">
        <v>620</v>
      </c>
      <c r="B537" s="821" t="s">
        <v>620</v>
      </c>
      <c r="C537" s="18">
        <v>1913</v>
      </c>
    </row>
    <row r="538" spans="1:3" s="6" customFormat="1" x14ac:dyDescent="0.2">
      <c r="A538" s="821" t="s">
        <v>619</v>
      </c>
      <c r="B538" s="821" t="s">
        <v>619</v>
      </c>
      <c r="C538" s="18">
        <v>1651</v>
      </c>
    </row>
    <row r="539" spans="1:3" s="6" customFormat="1" x14ac:dyDescent="0.2">
      <c r="A539" s="821" t="s">
        <v>618</v>
      </c>
      <c r="B539" s="821" t="s">
        <v>618</v>
      </c>
      <c r="C539" s="18">
        <v>2142</v>
      </c>
    </row>
    <row r="540" spans="1:3" s="6" customFormat="1" x14ac:dyDescent="0.2">
      <c r="A540" s="821" t="s">
        <v>617</v>
      </c>
      <c r="B540" s="821" t="s">
        <v>617</v>
      </c>
      <c r="C540" s="18">
        <v>2102</v>
      </c>
    </row>
    <row r="541" spans="1:3" s="6" customFormat="1" x14ac:dyDescent="0.2">
      <c r="A541" s="821" t="s">
        <v>616</v>
      </c>
      <c r="B541" s="821" t="s">
        <v>616</v>
      </c>
      <c r="C541" s="18">
        <v>1680</v>
      </c>
    </row>
    <row r="542" spans="1:3" s="6" customFormat="1" x14ac:dyDescent="0.2">
      <c r="A542" s="821" t="s">
        <v>615</v>
      </c>
      <c r="B542" s="821" t="s">
        <v>615</v>
      </c>
      <c r="C542" s="18">
        <v>2248</v>
      </c>
    </row>
    <row r="543" spans="1:3" s="6" customFormat="1" x14ac:dyDescent="0.2">
      <c r="A543" s="821" t="s">
        <v>614</v>
      </c>
      <c r="B543" s="821" t="s">
        <v>614</v>
      </c>
      <c r="C543" s="18">
        <v>1793</v>
      </c>
    </row>
    <row r="544" spans="1:3" s="6" customFormat="1" x14ac:dyDescent="0.2">
      <c r="A544" s="821" t="s">
        <v>613</v>
      </c>
      <c r="B544" s="821" t="s">
        <v>613</v>
      </c>
      <c r="C544" s="18">
        <v>2346</v>
      </c>
    </row>
    <row r="545" spans="1:3" s="6" customFormat="1" x14ac:dyDescent="0.2">
      <c r="A545" s="821" t="s">
        <v>612</v>
      </c>
      <c r="B545" s="821" t="s">
        <v>612</v>
      </c>
      <c r="C545" s="18">
        <v>1891</v>
      </c>
    </row>
    <row r="546" spans="1:3" s="6" customFormat="1" x14ac:dyDescent="0.2">
      <c r="A546" s="821" t="s">
        <v>611</v>
      </c>
      <c r="B546" s="821" t="s">
        <v>611</v>
      </c>
      <c r="C546" s="18">
        <v>2448</v>
      </c>
    </row>
    <row r="547" spans="1:3" s="6" customFormat="1" x14ac:dyDescent="0.2">
      <c r="A547" s="821" t="s">
        <v>610</v>
      </c>
      <c r="B547" s="821" t="s">
        <v>610</v>
      </c>
      <c r="C547" s="18">
        <v>1993</v>
      </c>
    </row>
    <row r="548" spans="1:3" s="6" customFormat="1" x14ac:dyDescent="0.2">
      <c r="A548" s="821" t="s">
        <v>609</v>
      </c>
      <c r="B548" s="821" t="s">
        <v>609</v>
      </c>
      <c r="C548" s="18">
        <v>931</v>
      </c>
    </row>
    <row r="549" spans="1:3" s="6" customFormat="1" x14ac:dyDescent="0.2">
      <c r="A549" s="821" t="s">
        <v>608</v>
      </c>
      <c r="B549" s="821" t="s">
        <v>608</v>
      </c>
      <c r="C549" s="18">
        <v>793</v>
      </c>
    </row>
    <row r="550" spans="1:3" s="6" customFormat="1" x14ac:dyDescent="0.2">
      <c r="A550" s="821" t="s">
        <v>607</v>
      </c>
      <c r="B550" s="821" t="s">
        <v>607</v>
      </c>
      <c r="C550" s="18">
        <v>1219</v>
      </c>
    </row>
    <row r="551" spans="1:3" s="6" customFormat="1" x14ac:dyDescent="0.2">
      <c r="A551" s="821" t="s">
        <v>606</v>
      </c>
      <c r="B551" s="821" t="s">
        <v>606</v>
      </c>
      <c r="C551" s="18">
        <v>1048</v>
      </c>
    </row>
    <row r="552" spans="1:3" s="6" customFormat="1" x14ac:dyDescent="0.2">
      <c r="A552" s="821" t="s">
        <v>605</v>
      </c>
      <c r="B552" s="821" t="s">
        <v>605</v>
      </c>
      <c r="C552" s="18">
        <v>1422</v>
      </c>
    </row>
    <row r="553" spans="1:3" s="6" customFormat="1" x14ac:dyDescent="0.2">
      <c r="A553" s="821" t="s">
        <v>604</v>
      </c>
      <c r="B553" s="821" t="s">
        <v>604</v>
      </c>
      <c r="C553" s="18">
        <v>1222</v>
      </c>
    </row>
    <row r="554" spans="1:3" s="6" customFormat="1" x14ac:dyDescent="0.2">
      <c r="A554" s="821" t="s">
        <v>603</v>
      </c>
      <c r="B554" s="821" t="s">
        <v>603</v>
      </c>
      <c r="C554" s="18">
        <v>1575</v>
      </c>
    </row>
    <row r="555" spans="1:3" s="6" customFormat="1" x14ac:dyDescent="0.2">
      <c r="A555" s="821" t="s">
        <v>602</v>
      </c>
      <c r="B555" s="821" t="s">
        <v>602</v>
      </c>
      <c r="C555" s="18">
        <v>1360</v>
      </c>
    </row>
    <row r="556" spans="1:3" s="6" customFormat="1" x14ac:dyDescent="0.2">
      <c r="A556" s="821" t="s">
        <v>601</v>
      </c>
      <c r="B556" s="821" t="s">
        <v>601</v>
      </c>
      <c r="C556" s="18">
        <v>1982</v>
      </c>
    </row>
    <row r="557" spans="1:3" s="6" customFormat="1" x14ac:dyDescent="0.2">
      <c r="A557" s="821" t="s">
        <v>600</v>
      </c>
      <c r="B557" s="821" t="s">
        <v>600</v>
      </c>
      <c r="C557" s="18">
        <v>1691</v>
      </c>
    </row>
    <row r="558" spans="1:3" s="6" customFormat="1" x14ac:dyDescent="0.2">
      <c r="A558" s="821" t="s">
        <v>599</v>
      </c>
      <c r="B558" s="821" t="s">
        <v>599</v>
      </c>
      <c r="C558" s="18">
        <v>2513</v>
      </c>
    </row>
    <row r="559" spans="1:3" s="6" customFormat="1" x14ac:dyDescent="0.2">
      <c r="A559" s="821" t="s">
        <v>598</v>
      </c>
      <c r="B559" s="821" t="s">
        <v>598</v>
      </c>
      <c r="C559" s="18">
        <v>2168</v>
      </c>
    </row>
    <row r="560" spans="1:3" s="6" customFormat="1" x14ac:dyDescent="0.2">
      <c r="A560" s="821" t="s">
        <v>597</v>
      </c>
      <c r="B560" s="821" t="s">
        <v>597</v>
      </c>
      <c r="C560" s="18">
        <v>2753</v>
      </c>
    </row>
    <row r="561" spans="1:3" s="6" customFormat="1" x14ac:dyDescent="0.2">
      <c r="A561" s="821" t="s">
        <v>596</v>
      </c>
      <c r="B561" s="821" t="s">
        <v>596</v>
      </c>
      <c r="C561" s="18">
        <v>2382</v>
      </c>
    </row>
    <row r="562" spans="1:3" s="6" customFormat="1" x14ac:dyDescent="0.2">
      <c r="A562" s="821" t="s">
        <v>595</v>
      </c>
      <c r="B562" s="821" t="s">
        <v>595</v>
      </c>
      <c r="C562" s="18">
        <v>440</v>
      </c>
    </row>
    <row r="563" spans="1:3" s="6" customFormat="1" x14ac:dyDescent="0.2">
      <c r="A563" s="821" t="s">
        <v>594</v>
      </c>
      <c r="B563" s="821" t="s">
        <v>594</v>
      </c>
      <c r="C563" s="18">
        <v>375</v>
      </c>
    </row>
    <row r="564" spans="1:3" s="6" customFormat="1" x14ac:dyDescent="0.2">
      <c r="A564" s="821" t="s">
        <v>593</v>
      </c>
      <c r="B564" s="821" t="s">
        <v>593</v>
      </c>
      <c r="C564" s="18">
        <v>499</v>
      </c>
    </row>
    <row r="565" spans="1:3" s="6" customFormat="1" x14ac:dyDescent="0.2">
      <c r="A565" s="821" t="s">
        <v>592</v>
      </c>
      <c r="B565" s="821" t="s">
        <v>592</v>
      </c>
      <c r="C565" s="18">
        <v>426</v>
      </c>
    </row>
    <row r="566" spans="1:3" s="6" customFormat="1" x14ac:dyDescent="0.2">
      <c r="A566" s="821" t="s">
        <v>591</v>
      </c>
      <c r="B566" s="821" t="s">
        <v>591</v>
      </c>
      <c r="C566" s="18">
        <v>542</v>
      </c>
    </row>
    <row r="567" spans="1:3" s="6" customFormat="1" x14ac:dyDescent="0.2">
      <c r="A567" s="821" t="s">
        <v>590</v>
      </c>
      <c r="B567" s="821" t="s">
        <v>590</v>
      </c>
      <c r="C567" s="18">
        <v>462</v>
      </c>
    </row>
    <row r="568" spans="1:3" s="6" customFormat="1" x14ac:dyDescent="0.2">
      <c r="A568" s="821" t="s">
        <v>589</v>
      </c>
      <c r="B568" s="821" t="s">
        <v>589</v>
      </c>
      <c r="C568" s="18">
        <v>695</v>
      </c>
    </row>
    <row r="569" spans="1:3" s="6" customFormat="1" x14ac:dyDescent="0.2">
      <c r="A569" s="821" t="s">
        <v>588</v>
      </c>
      <c r="B569" s="821" t="s">
        <v>588</v>
      </c>
      <c r="C569" s="18">
        <v>604</v>
      </c>
    </row>
    <row r="570" spans="1:3" s="6" customFormat="1" x14ac:dyDescent="0.2">
      <c r="A570" s="821" t="s">
        <v>587</v>
      </c>
      <c r="B570" s="821" t="s">
        <v>587</v>
      </c>
      <c r="C570" s="18">
        <v>742</v>
      </c>
    </row>
    <row r="571" spans="1:3" s="6" customFormat="1" x14ac:dyDescent="0.2">
      <c r="A571" s="821" t="s">
        <v>586</v>
      </c>
      <c r="B571" s="821" t="s">
        <v>586</v>
      </c>
      <c r="C571" s="18">
        <v>651</v>
      </c>
    </row>
    <row r="572" spans="1:3" s="6" customFormat="1" x14ac:dyDescent="0.2">
      <c r="A572" s="821" t="s">
        <v>585</v>
      </c>
      <c r="B572" s="821" t="s">
        <v>585</v>
      </c>
      <c r="C572" s="18">
        <v>870</v>
      </c>
    </row>
    <row r="573" spans="1:3" s="6" customFormat="1" x14ac:dyDescent="0.2">
      <c r="A573" s="821" t="s">
        <v>584</v>
      </c>
      <c r="B573" s="821" t="s">
        <v>584</v>
      </c>
      <c r="C573" s="18">
        <v>760</v>
      </c>
    </row>
    <row r="574" spans="1:3" s="6" customFormat="1" x14ac:dyDescent="0.2">
      <c r="A574" s="821" t="s">
        <v>583</v>
      </c>
      <c r="B574" s="821" t="s">
        <v>583</v>
      </c>
      <c r="C574" s="18">
        <v>1026</v>
      </c>
    </row>
    <row r="575" spans="1:3" s="6" customFormat="1" x14ac:dyDescent="0.2">
      <c r="A575" s="821" t="s">
        <v>582</v>
      </c>
      <c r="B575" s="821" t="s">
        <v>582</v>
      </c>
      <c r="C575" s="18">
        <v>917</v>
      </c>
    </row>
    <row r="576" spans="1:3" s="6" customFormat="1" x14ac:dyDescent="0.2">
      <c r="A576" s="821" t="s">
        <v>581</v>
      </c>
      <c r="B576" s="821" t="s">
        <v>581</v>
      </c>
      <c r="C576" s="18">
        <v>122</v>
      </c>
    </row>
    <row r="577" spans="1:3" s="6" customFormat="1" x14ac:dyDescent="0.2">
      <c r="A577" s="821" t="s">
        <v>580</v>
      </c>
      <c r="B577" s="821" t="s">
        <v>580</v>
      </c>
      <c r="C577" s="18">
        <v>171</v>
      </c>
    </row>
    <row r="578" spans="1:3" s="6" customFormat="1" x14ac:dyDescent="0.2">
      <c r="A578" s="821" t="s">
        <v>579</v>
      </c>
      <c r="B578" s="821" t="s">
        <v>579</v>
      </c>
      <c r="C578" s="18">
        <v>234</v>
      </c>
    </row>
    <row r="579" spans="1:3" s="6" customFormat="1" x14ac:dyDescent="0.2">
      <c r="A579" s="821" t="s">
        <v>578</v>
      </c>
      <c r="B579" s="821" t="s">
        <v>578</v>
      </c>
      <c r="C579" s="18">
        <v>25</v>
      </c>
    </row>
    <row r="580" spans="1:3" s="6" customFormat="1" x14ac:dyDescent="0.2">
      <c r="A580" s="821" t="s">
        <v>577</v>
      </c>
      <c r="B580" s="821" t="s">
        <v>577</v>
      </c>
      <c r="C580" s="18">
        <v>1266</v>
      </c>
    </row>
    <row r="581" spans="1:3" s="6" customFormat="1" x14ac:dyDescent="0.2">
      <c r="A581" s="821" t="s">
        <v>576</v>
      </c>
      <c r="B581" s="821" t="s">
        <v>576</v>
      </c>
      <c r="C581" s="18">
        <v>1164</v>
      </c>
    </row>
    <row r="582" spans="1:3" s="6" customFormat="1" x14ac:dyDescent="0.2">
      <c r="A582" s="821" t="s">
        <v>575</v>
      </c>
      <c r="B582" s="821" t="s">
        <v>575</v>
      </c>
      <c r="C582" s="18">
        <v>678</v>
      </c>
    </row>
    <row r="583" spans="1:3" s="6" customFormat="1" x14ac:dyDescent="0.2">
      <c r="A583" s="821" t="s">
        <v>574</v>
      </c>
      <c r="B583" s="821" t="s">
        <v>574</v>
      </c>
      <c r="C583" s="18">
        <v>1353</v>
      </c>
    </row>
    <row r="584" spans="1:3" s="6" customFormat="1" x14ac:dyDescent="0.2">
      <c r="A584" s="821" t="s">
        <v>573</v>
      </c>
      <c r="B584" s="821" t="s">
        <v>573</v>
      </c>
      <c r="C584" s="18">
        <v>1240</v>
      </c>
    </row>
    <row r="585" spans="1:3" s="6" customFormat="1" x14ac:dyDescent="0.2">
      <c r="A585" s="821" t="s">
        <v>572</v>
      </c>
      <c r="B585" s="821" t="s">
        <v>572</v>
      </c>
      <c r="C585" s="18">
        <v>762</v>
      </c>
    </row>
    <row r="586" spans="1:3" s="6" customFormat="1" x14ac:dyDescent="0.2">
      <c r="A586" s="821" t="s">
        <v>571</v>
      </c>
      <c r="B586" s="821" t="s">
        <v>571</v>
      </c>
      <c r="C586" s="18">
        <v>1415</v>
      </c>
    </row>
    <row r="587" spans="1:3" s="6" customFormat="1" x14ac:dyDescent="0.2">
      <c r="A587" s="821" t="s">
        <v>570</v>
      </c>
      <c r="B587" s="821" t="s">
        <v>570</v>
      </c>
      <c r="C587" s="18">
        <v>1310</v>
      </c>
    </row>
    <row r="588" spans="1:3" s="6" customFormat="1" x14ac:dyDescent="0.2">
      <c r="A588" s="821" t="s">
        <v>569</v>
      </c>
      <c r="B588" s="821" t="s">
        <v>569</v>
      </c>
      <c r="C588" s="18">
        <v>774</v>
      </c>
    </row>
    <row r="589" spans="1:3" s="6" customFormat="1" x14ac:dyDescent="0.2">
      <c r="A589" s="821" t="s">
        <v>568</v>
      </c>
      <c r="B589" s="821" t="s">
        <v>568</v>
      </c>
      <c r="C589" s="18">
        <v>1473</v>
      </c>
    </row>
    <row r="590" spans="1:3" s="6" customFormat="1" x14ac:dyDescent="0.2">
      <c r="A590" s="821" t="s">
        <v>567</v>
      </c>
      <c r="B590" s="821" t="s">
        <v>567</v>
      </c>
      <c r="C590" s="18">
        <v>1379</v>
      </c>
    </row>
    <row r="591" spans="1:3" s="6" customFormat="1" x14ac:dyDescent="0.2">
      <c r="A591" s="821" t="s">
        <v>566</v>
      </c>
      <c r="B591" s="821" t="s">
        <v>566</v>
      </c>
      <c r="C591" s="18">
        <v>19</v>
      </c>
    </row>
    <row r="592" spans="1:3" s="6" customFormat="1" x14ac:dyDescent="0.2">
      <c r="A592" s="821" t="s">
        <v>565</v>
      </c>
      <c r="B592" s="821" t="s">
        <v>565</v>
      </c>
      <c r="C592" s="18">
        <v>32</v>
      </c>
    </row>
    <row r="593" spans="1:3" s="6" customFormat="1" x14ac:dyDescent="0.2">
      <c r="A593" s="821" t="s">
        <v>564</v>
      </c>
      <c r="B593" s="821" t="s">
        <v>564</v>
      </c>
      <c r="C593" s="18">
        <v>546</v>
      </c>
    </row>
    <row r="594" spans="1:3" s="6" customFormat="1" x14ac:dyDescent="0.2">
      <c r="A594" s="821" t="s">
        <v>563</v>
      </c>
      <c r="B594" s="821" t="s">
        <v>563</v>
      </c>
      <c r="C594" s="18">
        <v>1099</v>
      </c>
    </row>
    <row r="595" spans="1:3" s="6" customFormat="1" x14ac:dyDescent="0.2">
      <c r="A595" s="821" t="s">
        <v>562</v>
      </c>
      <c r="B595" s="821" t="s">
        <v>562</v>
      </c>
      <c r="C595" s="18">
        <v>470</v>
      </c>
    </row>
    <row r="596" spans="1:3" s="6" customFormat="1" x14ac:dyDescent="0.2">
      <c r="A596" s="821" t="s">
        <v>561</v>
      </c>
      <c r="B596" s="821" t="s">
        <v>561</v>
      </c>
      <c r="C596" s="18">
        <v>771</v>
      </c>
    </row>
    <row r="597" spans="1:3" s="6" customFormat="1" x14ac:dyDescent="0.2">
      <c r="A597" s="821" t="s">
        <v>560</v>
      </c>
      <c r="B597" s="821" t="s">
        <v>560</v>
      </c>
      <c r="C597" s="18">
        <v>590</v>
      </c>
    </row>
    <row r="598" spans="1:3" s="6" customFormat="1" x14ac:dyDescent="0.2">
      <c r="A598" s="821" t="s">
        <v>559</v>
      </c>
      <c r="B598" s="821" t="s">
        <v>559</v>
      </c>
      <c r="C598" s="18">
        <v>1142</v>
      </c>
    </row>
    <row r="599" spans="1:3" s="6" customFormat="1" x14ac:dyDescent="0.2">
      <c r="A599" s="821" t="s">
        <v>558</v>
      </c>
      <c r="B599" s="821" t="s">
        <v>558</v>
      </c>
      <c r="C599" s="18">
        <v>524</v>
      </c>
    </row>
    <row r="600" spans="1:3" s="6" customFormat="1" x14ac:dyDescent="0.2">
      <c r="A600" s="821" t="s">
        <v>557</v>
      </c>
      <c r="B600" s="821" t="s">
        <v>557</v>
      </c>
      <c r="C600" s="18">
        <v>826</v>
      </c>
    </row>
    <row r="601" spans="1:3" s="6" customFormat="1" x14ac:dyDescent="0.2">
      <c r="A601" s="821" t="s">
        <v>556</v>
      </c>
      <c r="B601" s="821" t="s">
        <v>556</v>
      </c>
      <c r="C601" s="18">
        <v>659</v>
      </c>
    </row>
    <row r="602" spans="1:3" s="6" customFormat="1" x14ac:dyDescent="0.2">
      <c r="A602" s="821" t="s">
        <v>555</v>
      </c>
      <c r="B602" s="821" t="s">
        <v>555</v>
      </c>
      <c r="C602" s="18">
        <v>1211</v>
      </c>
    </row>
    <row r="603" spans="1:3" s="6" customFormat="1" x14ac:dyDescent="0.2">
      <c r="A603" s="821" t="s">
        <v>554</v>
      </c>
      <c r="B603" s="821" t="s">
        <v>554</v>
      </c>
      <c r="C603" s="18">
        <v>582</v>
      </c>
    </row>
    <row r="604" spans="1:3" s="6" customFormat="1" x14ac:dyDescent="0.2">
      <c r="A604" s="821" t="s">
        <v>553</v>
      </c>
      <c r="B604" s="821" t="s">
        <v>553</v>
      </c>
      <c r="C604" s="18">
        <v>884</v>
      </c>
    </row>
    <row r="605" spans="1:3" s="6" customFormat="1" x14ac:dyDescent="0.2">
      <c r="A605" s="821" t="s">
        <v>552</v>
      </c>
      <c r="B605" s="821" t="s">
        <v>552</v>
      </c>
      <c r="C605" s="18">
        <v>768</v>
      </c>
    </row>
    <row r="606" spans="1:3" s="6" customFormat="1" x14ac:dyDescent="0.2">
      <c r="A606" s="821" t="s">
        <v>551</v>
      </c>
      <c r="B606" s="821" t="s">
        <v>551</v>
      </c>
      <c r="C606" s="18">
        <v>1317</v>
      </c>
    </row>
    <row r="607" spans="1:3" s="6" customFormat="1" x14ac:dyDescent="0.2">
      <c r="A607" s="821" t="s">
        <v>550</v>
      </c>
      <c r="B607" s="821" t="s">
        <v>550</v>
      </c>
      <c r="C607" s="18">
        <v>659</v>
      </c>
    </row>
    <row r="608" spans="1:3" s="6" customFormat="1" x14ac:dyDescent="0.2">
      <c r="A608" s="821" t="s">
        <v>549</v>
      </c>
      <c r="B608" s="821" t="s">
        <v>549</v>
      </c>
      <c r="C608" s="18">
        <v>975</v>
      </c>
    </row>
    <row r="609" spans="1:3" s="6" customFormat="1" x14ac:dyDescent="0.2">
      <c r="A609" s="821" t="s">
        <v>548</v>
      </c>
      <c r="B609" s="821" t="s">
        <v>548</v>
      </c>
      <c r="C609" s="18">
        <v>819</v>
      </c>
    </row>
    <row r="610" spans="1:3" s="6" customFormat="1" x14ac:dyDescent="0.2">
      <c r="A610" s="821" t="s">
        <v>547</v>
      </c>
      <c r="B610" s="821" t="s">
        <v>547</v>
      </c>
      <c r="C610" s="18">
        <v>1368</v>
      </c>
    </row>
    <row r="611" spans="1:3" s="6" customFormat="1" x14ac:dyDescent="0.2">
      <c r="A611" s="821" t="s">
        <v>546</v>
      </c>
      <c r="B611" s="821" t="s">
        <v>546</v>
      </c>
      <c r="C611" s="18">
        <v>710</v>
      </c>
    </row>
    <row r="612" spans="1:3" s="6" customFormat="1" x14ac:dyDescent="0.2">
      <c r="A612" s="821" t="s">
        <v>545</v>
      </c>
      <c r="B612" s="821" t="s">
        <v>545</v>
      </c>
      <c r="C612" s="18">
        <v>1022</v>
      </c>
    </row>
    <row r="613" spans="1:3" s="6" customFormat="1" x14ac:dyDescent="0.2">
      <c r="A613" s="821" t="s">
        <v>544</v>
      </c>
      <c r="B613" s="821" t="s">
        <v>544</v>
      </c>
      <c r="C613" s="18">
        <v>1088</v>
      </c>
    </row>
    <row r="614" spans="1:3" s="6" customFormat="1" x14ac:dyDescent="0.2">
      <c r="A614" s="821" t="s">
        <v>543</v>
      </c>
      <c r="B614" s="821" t="s">
        <v>543</v>
      </c>
      <c r="C614" s="18">
        <v>1670</v>
      </c>
    </row>
    <row r="615" spans="1:3" s="6" customFormat="1" x14ac:dyDescent="0.2">
      <c r="A615" s="821" t="s">
        <v>542</v>
      </c>
      <c r="B615" s="821" t="s">
        <v>542</v>
      </c>
      <c r="C615" s="18">
        <v>953</v>
      </c>
    </row>
    <row r="616" spans="1:3" s="6" customFormat="1" x14ac:dyDescent="0.2">
      <c r="A616" s="821" t="s">
        <v>541</v>
      </c>
      <c r="B616" s="821" t="s">
        <v>541</v>
      </c>
      <c r="C616" s="18">
        <v>1295</v>
      </c>
    </row>
    <row r="617" spans="1:3" s="6" customFormat="1" x14ac:dyDescent="0.2">
      <c r="A617" s="821" t="s">
        <v>540</v>
      </c>
      <c r="B617" s="821" t="s">
        <v>540</v>
      </c>
      <c r="C617" s="18">
        <v>1208</v>
      </c>
    </row>
    <row r="618" spans="1:3" s="6" customFormat="1" x14ac:dyDescent="0.2">
      <c r="A618" s="821" t="s">
        <v>539</v>
      </c>
      <c r="B618" s="821" t="s">
        <v>539</v>
      </c>
      <c r="C618" s="18">
        <v>1786</v>
      </c>
    </row>
    <row r="619" spans="1:3" s="6" customFormat="1" x14ac:dyDescent="0.2">
      <c r="A619" s="821" t="s">
        <v>538</v>
      </c>
      <c r="B619" s="821" t="s">
        <v>538</v>
      </c>
      <c r="C619" s="18">
        <v>1077</v>
      </c>
    </row>
    <row r="620" spans="1:3" s="6" customFormat="1" x14ac:dyDescent="0.2">
      <c r="A620" s="821" t="s">
        <v>537</v>
      </c>
      <c r="B620" s="821" t="s">
        <v>537</v>
      </c>
      <c r="C620" s="18">
        <v>1415</v>
      </c>
    </row>
    <row r="621" spans="1:3" s="6" customFormat="1" x14ac:dyDescent="0.2">
      <c r="A621" s="821" t="s">
        <v>1779</v>
      </c>
      <c r="B621" s="821" t="s">
        <v>1779</v>
      </c>
      <c r="C621" s="18">
        <v>571</v>
      </c>
    </row>
    <row r="622" spans="1:3" s="6" customFormat="1" x14ac:dyDescent="0.2">
      <c r="A622" s="821" t="s">
        <v>1780</v>
      </c>
      <c r="B622" s="821" t="s">
        <v>1780</v>
      </c>
      <c r="C622" s="18">
        <v>1120</v>
      </c>
    </row>
    <row r="623" spans="1:3" s="6" customFormat="1" x14ac:dyDescent="0.2">
      <c r="A623" s="821" t="s">
        <v>1781</v>
      </c>
      <c r="B623" s="821" t="s">
        <v>1781</v>
      </c>
      <c r="C623" s="18">
        <v>491</v>
      </c>
    </row>
    <row r="624" spans="1:3" s="6" customFormat="1" x14ac:dyDescent="0.2">
      <c r="A624" s="821" t="s">
        <v>1782</v>
      </c>
      <c r="B624" s="821" t="s">
        <v>1782</v>
      </c>
      <c r="C624" s="18">
        <v>797</v>
      </c>
    </row>
    <row r="625" spans="1:3" s="6" customFormat="1" x14ac:dyDescent="0.2">
      <c r="A625" s="821" t="s">
        <v>536</v>
      </c>
      <c r="B625" s="821" t="s">
        <v>536</v>
      </c>
      <c r="C625" s="18">
        <v>633</v>
      </c>
    </row>
    <row r="626" spans="1:3" s="6" customFormat="1" x14ac:dyDescent="0.2">
      <c r="A626" s="821" t="s">
        <v>535</v>
      </c>
      <c r="B626" s="821" t="s">
        <v>535</v>
      </c>
      <c r="C626" s="18">
        <v>1186</v>
      </c>
    </row>
    <row r="627" spans="1:3" s="6" customFormat="1" x14ac:dyDescent="0.2">
      <c r="A627" s="821" t="s">
        <v>534</v>
      </c>
      <c r="B627" s="821" t="s">
        <v>534</v>
      </c>
      <c r="C627" s="18">
        <v>546</v>
      </c>
    </row>
    <row r="628" spans="1:3" s="6" customFormat="1" x14ac:dyDescent="0.2">
      <c r="A628" s="821" t="s">
        <v>533</v>
      </c>
      <c r="B628" s="821" t="s">
        <v>533</v>
      </c>
      <c r="C628" s="18">
        <v>851</v>
      </c>
    </row>
    <row r="629" spans="1:3" s="6" customFormat="1" x14ac:dyDescent="0.2">
      <c r="A629" s="821" t="s">
        <v>532</v>
      </c>
      <c r="B629" s="821" t="s">
        <v>532</v>
      </c>
      <c r="C629" s="18">
        <v>728</v>
      </c>
    </row>
    <row r="630" spans="1:3" s="6" customFormat="1" x14ac:dyDescent="0.2">
      <c r="A630" s="821" t="s">
        <v>531</v>
      </c>
      <c r="B630" s="821" t="s">
        <v>531</v>
      </c>
      <c r="C630" s="18">
        <v>1280</v>
      </c>
    </row>
    <row r="631" spans="1:3" s="6" customFormat="1" x14ac:dyDescent="0.2">
      <c r="A631" s="821" t="s">
        <v>530</v>
      </c>
      <c r="B631" s="821" t="s">
        <v>530</v>
      </c>
      <c r="C631" s="18">
        <v>626</v>
      </c>
    </row>
    <row r="632" spans="1:3" s="6" customFormat="1" x14ac:dyDescent="0.2">
      <c r="A632" s="821" t="s">
        <v>529</v>
      </c>
      <c r="B632" s="821" t="s">
        <v>529</v>
      </c>
      <c r="C632" s="18">
        <v>935</v>
      </c>
    </row>
    <row r="633" spans="1:3" s="6" customFormat="1" x14ac:dyDescent="0.2">
      <c r="A633" s="821" t="s">
        <v>528</v>
      </c>
      <c r="B633" s="821" t="s">
        <v>528</v>
      </c>
      <c r="C633" s="18">
        <v>426</v>
      </c>
    </row>
    <row r="634" spans="1:3" s="6" customFormat="1" x14ac:dyDescent="0.2">
      <c r="A634" s="821" t="s">
        <v>527</v>
      </c>
      <c r="B634" s="821" t="s">
        <v>527</v>
      </c>
      <c r="C634" s="18">
        <v>957</v>
      </c>
    </row>
    <row r="635" spans="1:3" s="6" customFormat="1" x14ac:dyDescent="0.2">
      <c r="A635" s="821" t="s">
        <v>526</v>
      </c>
      <c r="B635" s="821" t="s">
        <v>526</v>
      </c>
      <c r="C635" s="18">
        <v>357</v>
      </c>
    </row>
    <row r="636" spans="1:3" s="6" customFormat="1" x14ac:dyDescent="0.2">
      <c r="A636" s="821" t="s">
        <v>525</v>
      </c>
      <c r="B636" s="821" t="s">
        <v>525</v>
      </c>
      <c r="C636" s="18">
        <v>648</v>
      </c>
    </row>
    <row r="637" spans="1:3" s="6" customFormat="1" x14ac:dyDescent="0.2">
      <c r="A637" s="821" t="s">
        <v>524</v>
      </c>
      <c r="B637" s="821" t="s">
        <v>524</v>
      </c>
      <c r="C637" s="18">
        <v>459</v>
      </c>
    </row>
    <row r="638" spans="1:3" s="6" customFormat="1" x14ac:dyDescent="0.2">
      <c r="A638" s="821" t="s">
        <v>523</v>
      </c>
      <c r="B638" s="821" t="s">
        <v>523</v>
      </c>
      <c r="C638" s="18">
        <v>990</v>
      </c>
    </row>
    <row r="639" spans="1:3" s="6" customFormat="1" x14ac:dyDescent="0.2">
      <c r="A639" s="821" t="s">
        <v>522</v>
      </c>
      <c r="B639" s="821" t="s">
        <v>522</v>
      </c>
      <c r="C639" s="18">
        <v>393</v>
      </c>
    </row>
    <row r="640" spans="1:3" s="6" customFormat="1" x14ac:dyDescent="0.2">
      <c r="A640" s="821" t="s">
        <v>521</v>
      </c>
      <c r="B640" s="821" t="s">
        <v>521</v>
      </c>
      <c r="C640" s="18">
        <v>688</v>
      </c>
    </row>
    <row r="641" spans="1:3" s="6" customFormat="1" x14ac:dyDescent="0.2">
      <c r="A641" s="821" t="s">
        <v>520</v>
      </c>
      <c r="B641" s="821" t="s">
        <v>520</v>
      </c>
      <c r="C641" s="18">
        <v>517</v>
      </c>
    </row>
    <row r="642" spans="1:3" s="6" customFormat="1" x14ac:dyDescent="0.2">
      <c r="A642" s="821" t="s">
        <v>519</v>
      </c>
      <c r="B642" s="821" t="s">
        <v>519</v>
      </c>
      <c r="C642" s="18">
        <v>1048</v>
      </c>
    </row>
    <row r="643" spans="1:3" s="6" customFormat="1" x14ac:dyDescent="0.2">
      <c r="A643" s="821" t="s">
        <v>518</v>
      </c>
      <c r="B643" s="821" t="s">
        <v>518</v>
      </c>
      <c r="C643" s="18">
        <v>437</v>
      </c>
    </row>
    <row r="644" spans="1:3" s="6" customFormat="1" x14ac:dyDescent="0.2">
      <c r="A644" s="821" t="s">
        <v>517</v>
      </c>
      <c r="B644" s="821" t="s">
        <v>517</v>
      </c>
      <c r="C644" s="18">
        <v>728</v>
      </c>
    </row>
    <row r="645" spans="1:3" s="6" customFormat="1" x14ac:dyDescent="0.2">
      <c r="A645" s="821" t="s">
        <v>516</v>
      </c>
      <c r="B645" s="821" t="s">
        <v>516</v>
      </c>
      <c r="C645" s="18">
        <v>593</v>
      </c>
    </row>
    <row r="646" spans="1:3" s="6" customFormat="1" x14ac:dyDescent="0.2">
      <c r="A646" s="821" t="s">
        <v>515</v>
      </c>
      <c r="B646" s="821" t="s">
        <v>515</v>
      </c>
      <c r="C646" s="18">
        <v>1120</v>
      </c>
    </row>
    <row r="647" spans="1:3" s="6" customFormat="1" x14ac:dyDescent="0.2">
      <c r="A647" s="821" t="s">
        <v>514</v>
      </c>
      <c r="B647" s="821" t="s">
        <v>514</v>
      </c>
      <c r="C647" s="18">
        <v>488</v>
      </c>
    </row>
    <row r="648" spans="1:3" s="6" customFormat="1" x14ac:dyDescent="0.2">
      <c r="A648" s="821" t="s">
        <v>513</v>
      </c>
      <c r="B648" s="821" t="s">
        <v>513</v>
      </c>
      <c r="C648" s="18">
        <v>790</v>
      </c>
    </row>
    <row r="649" spans="1:3" s="6" customFormat="1" x14ac:dyDescent="0.2">
      <c r="A649" s="821" t="s">
        <v>512</v>
      </c>
      <c r="B649" s="821" t="s">
        <v>512</v>
      </c>
      <c r="C649" s="18">
        <v>633</v>
      </c>
    </row>
    <row r="650" spans="1:3" s="6" customFormat="1" x14ac:dyDescent="0.2">
      <c r="A650" s="821" t="s">
        <v>511</v>
      </c>
      <c r="B650" s="821" t="s">
        <v>511</v>
      </c>
      <c r="C650" s="18">
        <v>1164</v>
      </c>
    </row>
    <row r="651" spans="1:3" s="6" customFormat="1" x14ac:dyDescent="0.2">
      <c r="A651" s="821" t="s">
        <v>510</v>
      </c>
      <c r="B651" s="821" t="s">
        <v>510</v>
      </c>
      <c r="C651" s="18">
        <v>535</v>
      </c>
    </row>
    <row r="652" spans="1:3" s="6" customFormat="1" x14ac:dyDescent="0.2">
      <c r="A652" s="821" t="s">
        <v>509</v>
      </c>
      <c r="B652" s="821" t="s">
        <v>509</v>
      </c>
      <c r="C652" s="18">
        <v>837</v>
      </c>
    </row>
    <row r="653" spans="1:3" s="6" customFormat="1" x14ac:dyDescent="0.2">
      <c r="A653" s="821" t="s">
        <v>508</v>
      </c>
      <c r="B653" s="821" t="s">
        <v>508</v>
      </c>
      <c r="C653" s="18">
        <v>830</v>
      </c>
    </row>
    <row r="654" spans="1:3" s="6" customFormat="1" x14ac:dyDescent="0.2">
      <c r="A654" s="821" t="s">
        <v>507</v>
      </c>
      <c r="B654" s="821" t="s">
        <v>507</v>
      </c>
      <c r="C654" s="18">
        <v>1386</v>
      </c>
    </row>
    <row r="655" spans="1:3" s="6" customFormat="1" x14ac:dyDescent="0.2">
      <c r="A655" s="821" t="s">
        <v>506</v>
      </c>
      <c r="B655" s="821" t="s">
        <v>506</v>
      </c>
      <c r="C655" s="18">
        <v>706</v>
      </c>
    </row>
    <row r="656" spans="1:3" s="6" customFormat="1" x14ac:dyDescent="0.2">
      <c r="A656" s="821" t="s">
        <v>505</v>
      </c>
      <c r="B656" s="821" t="s">
        <v>505</v>
      </c>
      <c r="C656" s="18">
        <v>1033</v>
      </c>
    </row>
    <row r="657" spans="1:3" s="6" customFormat="1" x14ac:dyDescent="0.2">
      <c r="A657" s="821" t="s">
        <v>504</v>
      </c>
      <c r="B657" s="821" t="s">
        <v>504</v>
      </c>
      <c r="C657" s="18">
        <v>928</v>
      </c>
    </row>
    <row r="658" spans="1:3" s="6" customFormat="1" x14ac:dyDescent="0.2">
      <c r="A658" s="821" t="s">
        <v>503</v>
      </c>
      <c r="B658" s="821" t="s">
        <v>503</v>
      </c>
      <c r="C658" s="18">
        <v>1484</v>
      </c>
    </row>
    <row r="659" spans="1:3" s="6" customFormat="1" x14ac:dyDescent="0.2">
      <c r="A659" s="821" t="s">
        <v>502</v>
      </c>
      <c r="B659" s="821" t="s">
        <v>502</v>
      </c>
      <c r="C659" s="18">
        <v>800</v>
      </c>
    </row>
    <row r="660" spans="1:3" s="6" customFormat="1" x14ac:dyDescent="0.2">
      <c r="A660" s="821" t="s">
        <v>501</v>
      </c>
      <c r="B660" s="821" t="s">
        <v>501</v>
      </c>
      <c r="C660" s="18">
        <v>1128</v>
      </c>
    </row>
    <row r="661" spans="1:3" s="6" customFormat="1" x14ac:dyDescent="0.2">
      <c r="A661" s="821" t="s">
        <v>1783</v>
      </c>
      <c r="B661" s="821" t="s">
        <v>1783</v>
      </c>
      <c r="C661" s="18">
        <v>444</v>
      </c>
    </row>
    <row r="662" spans="1:3" s="6" customFormat="1" x14ac:dyDescent="0.2">
      <c r="A662" s="821" t="s">
        <v>1784</v>
      </c>
      <c r="B662" s="821" t="s">
        <v>1784</v>
      </c>
      <c r="C662" s="18">
        <v>975</v>
      </c>
    </row>
    <row r="663" spans="1:3" s="6" customFormat="1" x14ac:dyDescent="0.2">
      <c r="A663" s="821" t="s">
        <v>1785</v>
      </c>
      <c r="B663" s="821" t="s">
        <v>1785</v>
      </c>
      <c r="C663" s="18">
        <v>379</v>
      </c>
    </row>
    <row r="664" spans="1:3" s="6" customFormat="1" x14ac:dyDescent="0.2">
      <c r="A664" s="821" t="s">
        <v>1786</v>
      </c>
      <c r="B664" s="821" t="s">
        <v>1786</v>
      </c>
      <c r="C664" s="18">
        <v>673</v>
      </c>
    </row>
    <row r="665" spans="1:3" s="6" customFormat="1" x14ac:dyDescent="0.2">
      <c r="A665" s="821" t="s">
        <v>500</v>
      </c>
      <c r="B665" s="821" t="s">
        <v>500</v>
      </c>
      <c r="C665" s="18">
        <v>502</v>
      </c>
    </row>
    <row r="666" spans="1:3" s="6" customFormat="1" x14ac:dyDescent="0.2">
      <c r="A666" s="821" t="s">
        <v>499</v>
      </c>
      <c r="B666" s="821" t="s">
        <v>499</v>
      </c>
      <c r="C666" s="18">
        <v>1033</v>
      </c>
    </row>
    <row r="667" spans="1:3" s="6" customFormat="1" x14ac:dyDescent="0.2">
      <c r="A667" s="821" t="s">
        <v>498</v>
      </c>
      <c r="B667" s="821" t="s">
        <v>498</v>
      </c>
      <c r="C667" s="18">
        <v>422</v>
      </c>
    </row>
    <row r="668" spans="1:3" s="6" customFormat="1" x14ac:dyDescent="0.2">
      <c r="A668" s="821" t="s">
        <v>497</v>
      </c>
      <c r="B668" s="821" t="s">
        <v>497</v>
      </c>
      <c r="C668" s="18">
        <v>713</v>
      </c>
    </row>
    <row r="669" spans="1:3" s="6" customFormat="1" x14ac:dyDescent="0.2">
      <c r="A669" s="821" t="s">
        <v>496</v>
      </c>
      <c r="B669" s="821" t="s">
        <v>496</v>
      </c>
      <c r="C669" s="18">
        <v>560</v>
      </c>
    </row>
    <row r="670" spans="1:3" s="6" customFormat="1" x14ac:dyDescent="0.2">
      <c r="A670" s="821" t="s">
        <v>495</v>
      </c>
      <c r="B670" s="821" t="s">
        <v>495</v>
      </c>
      <c r="C670" s="18">
        <v>1088</v>
      </c>
    </row>
    <row r="671" spans="1:3" s="6" customFormat="1" x14ac:dyDescent="0.2">
      <c r="A671" s="821" t="s">
        <v>494</v>
      </c>
      <c r="B671" s="821" t="s">
        <v>494</v>
      </c>
      <c r="C671" s="18">
        <v>470</v>
      </c>
    </row>
    <row r="672" spans="1:3" s="6" customFormat="1" x14ac:dyDescent="0.2">
      <c r="A672" s="821" t="s">
        <v>493</v>
      </c>
      <c r="B672" s="821" t="s">
        <v>493</v>
      </c>
      <c r="C672" s="18">
        <v>768</v>
      </c>
    </row>
    <row r="673" spans="1:3" s="6" customFormat="1" x14ac:dyDescent="0.2">
      <c r="A673" s="821" t="s">
        <v>1534</v>
      </c>
      <c r="B673" s="821" t="s">
        <v>1534</v>
      </c>
      <c r="C673" s="18">
        <v>1019</v>
      </c>
    </row>
    <row r="674" spans="1:3" s="6" customFormat="1" x14ac:dyDescent="0.2">
      <c r="A674" s="821" t="s">
        <v>1535</v>
      </c>
      <c r="B674" s="821" t="s">
        <v>1535</v>
      </c>
      <c r="C674" s="18">
        <v>1455</v>
      </c>
    </row>
    <row r="675" spans="1:3" s="6" customFormat="1" x14ac:dyDescent="0.2">
      <c r="A675" s="821" t="s">
        <v>1536</v>
      </c>
      <c r="B675" s="821" t="s">
        <v>1536</v>
      </c>
      <c r="C675" s="18">
        <v>1248</v>
      </c>
    </row>
    <row r="676" spans="1:3" s="6" customFormat="1" x14ac:dyDescent="0.2">
      <c r="A676" s="821" t="s">
        <v>1537</v>
      </c>
      <c r="B676" s="821" t="s">
        <v>1537</v>
      </c>
      <c r="C676" s="18">
        <v>1684</v>
      </c>
    </row>
    <row r="677" spans="1:3" s="6" customFormat="1" x14ac:dyDescent="0.2">
      <c r="A677" s="821" t="s">
        <v>1538</v>
      </c>
      <c r="B677" s="821" t="s">
        <v>1538</v>
      </c>
      <c r="C677" s="18">
        <v>1062</v>
      </c>
    </row>
    <row r="678" spans="1:3" s="6" customFormat="1" x14ac:dyDescent="0.2">
      <c r="A678" s="821" t="s">
        <v>1539</v>
      </c>
      <c r="B678" s="821" t="s">
        <v>1539</v>
      </c>
      <c r="C678" s="18">
        <v>1499</v>
      </c>
    </row>
    <row r="679" spans="1:3" s="6" customFormat="1" x14ac:dyDescent="0.2">
      <c r="A679" s="821" t="s">
        <v>1540</v>
      </c>
      <c r="B679" s="821" t="s">
        <v>1540</v>
      </c>
      <c r="C679" s="18">
        <v>1291</v>
      </c>
    </row>
    <row r="680" spans="1:3" s="6" customFormat="1" x14ac:dyDescent="0.2">
      <c r="A680" s="821" t="s">
        <v>1541</v>
      </c>
      <c r="B680" s="821" t="s">
        <v>1541</v>
      </c>
      <c r="C680" s="18">
        <v>1728</v>
      </c>
    </row>
    <row r="681" spans="1:3" s="6" customFormat="1" x14ac:dyDescent="0.2">
      <c r="A681" s="821" t="s">
        <v>1542</v>
      </c>
      <c r="B681" s="821" t="s">
        <v>1542</v>
      </c>
      <c r="C681" s="18">
        <v>1106</v>
      </c>
    </row>
    <row r="682" spans="1:3" s="6" customFormat="1" x14ac:dyDescent="0.2">
      <c r="A682" s="821" t="s">
        <v>1543</v>
      </c>
      <c r="B682" s="821" t="s">
        <v>1543</v>
      </c>
      <c r="C682" s="18">
        <v>1542</v>
      </c>
    </row>
    <row r="683" spans="1:3" s="6" customFormat="1" x14ac:dyDescent="0.2">
      <c r="A683" s="821" t="s">
        <v>1544</v>
      </c>
      <c r="B683" s="821" t="s">
        <v>1544</v>
      </c>
      <c r="C683" s="18">
        <v>1331</v>
      </c>
    </row>
    <row r="684" spans="1:3" s="6" customFormat="1" x14ac:dyDescent="0.2">
      <c r="A684" s="821" t="s">
        <v>1545</v>
      </c>
      <c r="B684" s="821" t="s">
        <v>1545</v>
      </c>
      <c r="C684" s="18">
        <v>1768</v>
      </c>
    </row>
    <row r="685" spans="1:3" s="6" customFormat="1" x14ac:dyDescent="0.2">
      <c r="A685" s="821" t="s">
        <v>1546</v>
      </c>
      <c r="B685" s="821" t="s">
        <v>1546</v>
      </c>
      <c r="C685" s="18">
        <v>1295</v>
      </c>
    </row>
    <row r="686" spans="1:3" s="6" customFormat="1" x14ac:dyDescent="0.2">
      <c r="A686" s="821" t="s">
        <v>1547</v>
      </c>
      <c r="B686" s="821" t="s">
        <v>1547</v>
      </c>
      <c r="C686" s="18">
        <v>1779</v>
      </c>
    </row>
    <row r="687" spans="1:3" s="6" customFormat="1" x14ac:dyDescent="0.2">
      <c r="A687" s="821" t="s">
        <v>1548</v>
      </c>
      <c r="B687" s="821" t="s">
        <v>1548</v>
      </c>
      <c r="C687" s="18">
        <v>1524</v>
      </c>
    </row>
    <row r="688" spans="1:3" s="6" customFormat="1" x14ac:dyDescent="0.2">
      <c r="A688" s="821" t="s">
        <v>1549</v>
      </c>
      <c r="B688" s="821" t="s">
        <v>1549</v>
      </c>
      <c r="C688" s="18">
        <v>2008</v>
      </c>
    </row>
    <row r="689" spans="1:3" s="6" customFormat="1" x14ac:dyDescent="0.2">
      <c r="A689" s="821" t="s">
        <v>1550</v>
      </c>
      <c r="B689" s="821" t="s">
        <v>1550</v>
      </c>
      <c r="C689" s="18">
        <v>1310</v>
      </c>
    </row>
    <row r="690" spans="1:3" s="6" customFormat="1" x14ac:dyDescent="0.2">
      <c r="A690" s="821" t="s">
        <v>1551</v>
      </c>
      <c r="B690" s="821" t="s">
        <v>1551</v>
      </c>
      <c r="C690" s="18">
        <v>1793</v>
      </c>
    </row>
    <row r="691" spans="1:3" s="6" customFormat="1" x14ac:dyDescent="0.2">
      <c r="A691" s="821" t="s">
        <v>1552</v>
      </c>
      <c r="B691" s="821" t="s">
        <v>1552</v>
      </c>
      <c r="C691" s="18">
        <v>1539</v>
      </c>
    </row>
    <row r="692" spans="1:3" s="6" customFormat="1" x14ac:dyDescent="0.2">
      <c r="A692" s="821" t="s">
        <v>1553</v>
      </c>
      <c r="B692" s="821" t="s">
        <v>1553</v>
      </c>
      <c r="C692" s="18">
        <v>2022</v>
      </c>
    </row>
    <row r="693" spans="1:3" s="6" customFormat="1" x14ac:dyDescent="0.2">
      <c r="A693" s="821" t="s">
        <v>1554</v>
      </c>
      <c r="B693" s="821" t="s">
        <v>1554</v>
      </c>
      <c r="C693" s="18">
        <v>1371</v>
      </c>
    </row>
    <row r="694" spans="1:3" s="6" customFormat="1" x14ac:dyDescent="0.2">
      <c r="A694" s="821" t="s">
        <v>1555</v>
      </c>
      <c r="B694" s="821" t="s">
        <v>1555</v>
      </c>
      <c r="C694" s="18">
        <v>1844</v>
      </c>
    </row>
    <row r="695" spans="1:3" s="6" customFormat="1" x14ac:dyDescent="0.2">
      <c r="A695" s="821" t="s">
        <v>1556</v>
      </c>
      <c r="B695" s="821" t="s">
        <v>1556</v>
      </c>
      <c r="C695" s="18">
        <v>1630</v>
      </c>
    </row>
    <row r="696" spans="1:3" s="6" customFormat="1" x14ac:dyDescent="0.2">
      <c r="A696" s="821" t="s">
        <v>1557</v>
      </c>
      <c r="B696" s="821" t="s">
        <v>1557</v>
      </c>
      <c r="C696" s="18">
        <v>2110</v>
      </c>
    </row>
    <row r="697" spans="1:3" s="6" customFormat="1" x14ac:dyDescent="0.2">
      <c r="A697" s="821" t="s">
        <v>1558</v>
      </c>
      <c r="B697" s="821" t="s">
        <v>1558</v>
      </c>
      <c r="C697" s="18">
        <v>844</v>
      </c>
    </row>
    <row r="698" spans="1:3" s="6" customFormat="1" x14ac:dyDescent="0.2">
      <c r="A698" s="821" t="s">
        <v>1559</v>
      </c>
      <c r="B698" s="821" t="s">
        <v>1559</v>
      </c>
      <c r="C698" s="18">
        <v>1397</v>
      </c>
    </row>
    <row r="699" spans="1:3" s="6" customFormat="1" x14ac:dyDescent="0.2">
      <c r="A699" s="821" t="s">
        <v>1560</v>
      </c>
      <c r="B699" s="821" t="s">
        <v>1560</v>
      </c>
      <c r="C699" s="18">
        <v>771</v>
      </c>
    </row>
    <row r="700" spans="1:3" s="6" customFormat="1" x14ac:dyDescent="0.2">
      <c r="A700" s="821" t="s">
        <v>1561</v>
      </c>
      <c r="B700" s="821" t="s">
        <v>1561</v>
      </c>
      <c r="C700" s="18">
        <v>1077</v>
      </c>
    </row>
    <row r="701" spans="1:3" s="6" customFormat="1" x14ac:dyDescent="0.2">
      <c r="A701" s="821" t="s">
        <v>1562</v>
      </c>
      <c r="B701" s="821" t="s">
        <v>1562</v>
      </c>
      <c r="C701" s="18">
        <v>910</v>
      </c>
    </row>
    <row r="702" spans="1:3" s="6" customFormat="1" x14ac:dyDescent="0.2">
      <c r="A702" s="821" t="s">
        <v>1563</v>
      </c>
      <c r="B702" s="821" t="s">
        <v>1563</v>
      </c>
      <c r="C702" s="18">
        <v>1459</v>
      </c>
    </row>
    <row r="703" spans="1:3" s="6" customFormat="1" x14ac:dyDescent="0.2">
      <c r="A703" s="821" t="s">
        <v>1564</v>
      </c>
      <c r="B703" s="821" t="s">
        <v>1564</v>
      </c>
      <c r="C703" s="18">
        <v>837</v>
      </c>
    </row>
    <row r="704" spans="1:3" s="6" customFormat="1" x14ac:dyDescent="0.2">
      <c r="A704" s="821" t="s">
        <v>1565</v>
      </c>
      <c r="B704" s="821" t="s">
        <v>1565</v>
      </c>
      <c r="C704" s="18">
        <v>1142</v>
      </c>
    </row>
    <row r="705" spans="1:3" s="6" customFormat="1" x14ac:dyDescent="0.2">
      <c r="A705" s="821" t="s">
        <v>1566</v>
      </c>
      <c r="B705" s="821" t="s">
        <v>1566</v>
      </c>
      <c r="C705" s="18">
        <v>1070</v>
      </c>
    </row>
    <row r="706" spans="1:3" s="6" customFormat="1" x14ac:dyDescent="0.2">
      <c r="A706" s="821" t="s">
        <v>1567</v>
      </c>
      <c r="B706" s="821" t="s">
        <v>1567</v>
      </c>
      <c r="C706" s="18">
        <v>1622</v>
      </c>
    </row>
    <row r="707" spans="1:3" s="6" customFormat="1" x14ac:dyDescent="0.2">
      <c r="A707" s="821" t="s">
        <v>1568</v>
      </c>
      <c r="B707" s="821" t="s">
        <v>1568</v>
      </c>
      <c r="C707" s="18">
        <v>964</v>
      </c>
    </row>
    <row r="708" spans="1:3" s="6" customFormat="1" x14ac:dyDescent="0.2">
      <c r="A708" s="821" t="s">
        <v>1569</v>
      </c>
      <c r="B708" s="821" t="s">
        <v>1569</v>
      </c>
      <c r="C708" s="18">
        <v>1280</v>
      </c>
    </row>
    <row r="709" spans="1:3" s="6" customFormat="1" x14ac:dyDescent="0.2">
      <c r="A709" s="821" t="s">
        <v>1570</v>
      </c>
      <c r="B709" s="821" t="s">
        <v>1570</v>
      </c>
      <c r="C709" s="18">
        <v>1360</v>
      </c>
    </row>
    <row r="710" spans="1:3" s="6" customFormat="1" x14ac:dyDescent="0.2">
      <c r="A710" s="821" t="s">
        <v>1571</v>
      </c>
      <c r="B710" s="821" t="s">
        <v>1571</v>
      </c>
      <c r="C710" s="18">
        <v>1939</v>
      </c>
    </row>
    <row r="711" spans="1:3" s="6" customFormat="1" x14ac:dyDescent="0.2">
      <c r="A711" s="821" t="s">
        <v>1572</v>
      </c>
      <c r="B711" s="821" t="s">
        <v>1572</v>
      </c>
      <c r="C711" s="18">
        <v>1233</v>
      </c>
    </row>
    <row r="712" spans="1:3" s="6" customFormat="1" x14ac:dyDescent="0.2">
      <c r="A712" s="821" t="s">
        <v>1573</v>
      </c>
      <c r="B712" s="821" t="s">
        <v>1573</v>
      </c>
      <c r="C712" s="18">
        <v>1571</v>
      </c>
    </row>
    <row r="713" spans="1:3" s="6" customFormat="1" x14ac:dyDescent="0.2">
      <c r="A713" s="821" t="s">
        <v>1574</v>
      </c>
      <c r="B713" s="821" t="s">
        <v>1574</v>
      </c>
      <c r="C713" s="18">
        <v>731</v>
      </c>
    </row>
    <row r="714" spans="1:3" s="6" customFormat="1" x14ac:dyDescent="0.2">
      <c r="A714" s="821" t="s">
        <v>1575</v>
      </c>
      <c r="B714" s="821" t="s">
        <v>1575</v>
      </c>
      <c r="C714" s="18">
        <v>1280</v>
      </c>
    </row>
    <row r="715" spans="1:3" s="6" customFormat="1" x14ac:dyDescent="0.2">
      <c r="A715" s="821" t="s">
        <v>1576</v>
      </c>
      <c r="B715" s="821" t="s">
        <v>1576</v>
      </c>
      <c r="C715" s="18">
        <v>662</v>
      </c>
    </row>
    <row r="716" spans="1:3" s="6" customFormat="1" x14ac:dyDescent="0.2">
      <c r="A716" s="821" t="s">
        <v>1577</v>
      </c>
      <c r="B716" s="821" t="s">
        <v>1577</v>
      </c>
      <c r="C716" s="18">
        <v>968</v>
      </c>
    </row>
    <row r="717" spans="1:3" s="6" customFormat="1" x14ac:dyDescent="0.2">
      <c r="A717" s="821" t="s">
        <v>1578</v>
      </c>
      <c r="B717" s="821" t="s">
        <v>1578</v>
      </c>
      <c r="C717" s="18">
        <v>793</v>
      </c>
    </row>
    <row r="718" spans="1:3" s="6" customFormat="1" x14ac:dyDescent="0.2">
      <c r="A718" s="821" t="s">
        <v>1579</v>
      </c>
      <c r="B718" s="821" t="s">
        <v>1579</v>
      </c>
      <c r="C718" s="18">
        <v>1346</v>
      </c>
    </row>
    <row r="719" spans="1:3" s="6" customFormat="1" x14ac:dyDescent="0.2">
      <c r="A719" s="821" t="s">
        <v>1580</v>
      </c>
      <c r="B719" s="821" t="s">
        <v>1580</v>
      </c>
      <c r="C719" s="18">
        <v>706</v>
      </c>
    </row>
    <row r="720" spans="1:3" s="6" customFormat="1" x14ac:dyDescent="0.2">
      <c r="A720" s="821" t="s">
        <v>1581</v>
      </c>
      <c r="B720" s="821" t="s">
        <v>1581</v>
      </c>
      <c r="C720" s="18">
        <v>1011</v>
      </c>
    </row>
    <row r="721" spans="1:3" s="6" customFormat="1" x14ac:dyDescent="0.2">
      <c r="A721" s="821" t="s">
        <v>1582</v>
      </c>
      <c r="B721" s="821" t="s">
        <v>1582</v>
      </c>
      <c r="C721" s="18">
        <v>910</v>
      </c>
    </row>
    <row r="722" spans="1:3" s="6" customFormat="1" x14ac:dyDescent="0.2">
      <c r="A722" s="821" t="s">
        <v>1583</v>
      </c>
      <c r="B722" s="821" t="s">
        <v>1583</v>
      </c>
      <c r="C722" s="18">
        <v>1459</v>
      </c>
    </row>
    <row r="723" spans="1:3" s="6" customFormat="1" x14ac:dyDescent="0.2">
      <c r="A723" s="821" t="s">
        <v>1584</v>
      </c>
      <c r="B723" s="821" t="s">
        <v>1584</v>
      </c>
      <c r="C723" s="18">
        <v>811</v>
      </c>
    </row>
    <row r="724" spans="1:3" s="6" customFormat="1" x14ac:dyDescent="0.2">
      <c r="A724" s="821" t="s">
        <v>1585</v>
      </c>
      <c r="B724" s="821" t="s">
        <v>1585</v>
      </c>
      <c r="C724" s="18">
        <v>1124</v>
      </c>
    </row>
    <row r="725" spans="1:3" s="6" customFormat="1" x14ac:dyDescent="0.2">
      <c r="A725" s="821" t="s">
        <v>1586</v>
      </c>
      <c r="B725" s="821" t="s">
        <v>1586</v>
      </c>
      <c r="C725" s="18">
        <v>1139</v>
      </c>
    </row>
    <row r="726" spans="1:3" s="6" customFormat="1" x14ac:dyDescent="0.2">
      <c r="A726" s="821" t="s">
        <v>1587</v>
      </c>
      <c r="B726" s="821" t="s">
        <v>1587</v>
      </c>
      <c r="C726" s="18">
        <v>1717</v>
      </c>
    </row>
    <row r="727" spans="1:3" s="6" customFormat="1" x14ac:dyDescent="0.2">
      <c r="A727" s="821" t="s">
        <v>1588</v>
      </c>
      <c r="B727" s="821" t="s">
        <v>1588</v>
      </c>
      <c r="C727" s="18">
        <v>1011</v>
      </c>
    </row>
    <row r="728" spans="1:3" s="6" customFormat="1" x14ac:dyDescent="0.2">
      <c r="A728" s="821" t="s">
        <v>1589</v>
      </c>
      <c r="B728" s="821" t="s">
        <v>1589</v>
      </c>
      <c r="C728" s="18">
        <v>1353</v>
      </c>
    </row>
    <row r="729" spans="1:3" s="6" customFormat="1" x14ac:dyDescent="0.2">
      <c r="A729" s="821" t="s">
        <v>492</v>
      </c>
      <c r="B729" s="821" t="s">
        <v>492</v>
      </c>
      <c r="C729" s="18">
        <v>488</v>
      </c>
    </row>
    <row r="730" spans="1:3" s="6" customFormat="1" x14ac:dyDescent="0.2">
      <c r="A730" s="821" t="s">
        <v>491</v>
      </c>
      <c r="B730" s="821" t="s">
        <v>491</v>
      </c>
      <c r="C730" s="18">
        <v>506</v>
      </c>
    </row>
    <row r="731" spans="1:3" s="6" customFormat="1" x14ac:dyDescent="0.2">
      <c r="A731" s="821" t="s">
        <v>490</v>
      </c>
      <c r="B731" s="821" t="s">
        <v>490</v>
      </c>
      <c r="C731" s="18">
        <v>582</v>
      </c>
    </row>
    <row r="732" spans="1:3" s="6" customFormat="1" x14ac:dyDescent="0.2">
      <c r="A732" s="821" t="s">
        <v>489</v>
      </c>
      <c r="B732" s="821" t="s">
        <v>489</v>
      </c>
      <c r="C732" s="18">
        <v>702</v>
      </c>
    </row>
    <row r="733" spans="1:3" s="6" customFormat="1" x14ac:dyDescent="0.2">
      <c r="A733" s="821" t="s">
        <v>488</v>
      </c>
      <c r="B733" s="821" t="s">
        <v>488</v>
      </c>
      <c r="C733" s="18">
        <v>753</v>
      </c>
    </row>
    <row r="734" spans="1:3" s="6" customFormat="1" x14ac:dyDescent="0.2">
      <c r="A734" s="821" t="s">
        <v>487</v>
      </c>
      <c r="B734" s="821" t="s">
        <v>487</v>
      </c>
      <c r="C734" s="18">
        <v>20</v>
      </c>
    </row>
    <row r="735" spans="1:3" s="6" customFormat="1" x14ac:dyDescent="0.2">
      <c r="A735" s="821" t="s">
        <v>486</v>
      </c>
      <c r="B735" s="821" t="s">
        <v>486</v>
      </c>
      <c r="C735" s="18">
        <v>506</v>
      </c>
    </row>
    <row r="736" spans="1:3" s="6" customFormat="1" x14ac:dyDescent="0.2">
      <c r="A736" s="821" t="s">
        <v>485</v>
      </c>
      <c r="B736" s="821" t="s">
        <v>485</v>
      </c>
      <c r="C736" s="18">
        <v>1059</v>
      </c>
    </row>
    <row r="737" spans="1:3" s="6" customFormat="1" x14ac:dyDescent="0.2">
      <c r="A737" s="821" t="s">
        <v>484</v>
      </c>
      <c r="B737" s="821" t="s">
        <v>484</v>
      </c>
      <c r="C737" s="18">
        <v>437</v>
      </c>
    </row>
    <row r="738" spans="1:3" s="6" customFormat="1" x14ac:dyDescent="0.2">
      <c r="A738" s="821" t="s">
        <v>483</v>
      </c>
      <c r="B738" s="821" t="s">
        <v>483</v>
      </c>
      <c r="C738" s="18">
        <v>742</v>
      </c>
    </row>
    <row r="739" spans="1:3" s="6" customFormat="1" x14ac:dyDescent="0.2">
      <c r="A739" s="821" t="s">
        <v>482</v>
      </c>
      <c r="B739" s="821" t="s">
        <v>482</v>
      </c>
      <c r="C739" s="18">
        <v>557</v>
      </c>
    </row>
    <row r="740" spans="1:3" s="6" customFormat="1" x14ac:dyDescent="0.2">
      <c r="A740" s="821" t="s">
        <v>481</v>
      </c>
      <c r="B740" s="821" t="s">
        <v>481</v>
      </c>
      <c r="C740" s="18">
        <v>1106</v>
      </c>
    </row>
    <row r="741" spans="1:3" s="6" customFormat="1" x14ac:dyDescent="0.2">
      <c r="A741" s="821" t="s">
        <v>480</v>
      </c>
      <c r="B741" s="821" t="s">
        <v>480</v>
      </c>
      <c r="C741" s="18">
        <v>484</v>
      </c>
    </row>
    <row r="742" spans="1:3" s="6" customFormat="1" x14ac:dyDescent="0.2">
      <c r="A742" s="821" t="s">
        <v>479</v>
      </c>
      <c r="B742" s="821" t="s">
        <v>479</v>
      </c>
      <c r="C742" s="18">
        <v>786</v>
      </c>
    </row>
    <row r="743" spans="1:3" s="6" customFormat="1" x14ac:dyDescent="0.2">
      <c r="A743" s="821" t="s">
        <v>478</v>
      </c>
      <c r="B743" s="821" t="s">
        <v>478</v>
      </c>
      <c r="C743" s="18">
        <v>615</v>
      </c>
    </row>
    <row r="744" spans="1:3" s="6" customFormat="1" x14ac:dyDescent="0.2">
      <c r="A744" s="821" t="s">
        <v>477</v>
      </c>
      <c r="B744" s="821" t="s">
        <v>477</v>
      </c>
      <c r="C744" s="18">
        <v>1168</v>
      </c>
    </row>
    <row r="745" spans="1:3" s="6" customFormat="1" x14ac:dyDescent="0.2">
      <c r="A745" s="821" t="s">
        <v>476</v>
      </c>
      <c r="B745" s="821" t="s">
        <v>476</v>
      </c>
      <c r="C745" s="18">
        <v>531</v>
      </c>
    </row>
    <row r="746" spans="1:3" s="6" customFormat="1" x14ac:dyDescent="0.2">
      <c r="A746" s="821" t="s">
        <v>475</v>
      </c>
      <c r="B746" s="821" t="s">
        <v>475</v>
      </c>
      <c r="C746" s="18">
        <v>837</v>
      </c>
    </row>
    <row r="747" spans="1:3" s="6" customFormat="1" x14ac:dyDescent="0.2">
      <c r="A747" s="821" t="s">
        <v>474</v>
      </c>
      <c r="B747" s="821" t="s">
        <v>474</v>
      </c>
      <c r="C747" s="18">
        <v>713</v>
      </c>
    </row>
    <row r="748" spans="1:3" s="6" customFormat="1" x14ac:dyDescent="0.2">
      <c r="A748" s="821" t="s">
        <v>473</v>
      </c>
      <c r="B748" s="821" t="s">
        <v>473</v>
      </c>
      <c r="C748" s="18">
        <v>1266</v>
      </c>
    </row>
    <row r="749" spans="1:3" s="6" customFormat="1" x14ac:dyDescent="0.2">
      <c r="A749" s="821" t="s">
        <v>472</v>
      </c>
      <c r="B749" s="821" t="s">
        <v>472</v>
      </c>
      <c r="C749" s="18">
        <v>611</v>
      </c>
    </row>
    <row r="750" spans="1:3" s="6" customFormat="1" x14ac:dyDescent="0.2">
      <c r="A750" s="821" t="s">
        <v>471</v>
      </c>
      <c r="B750" s="821" t="s">
        <v>471</v>
      </c>
      <c r="C750" s="18">
        <v>924</v>
      </c>
    </row>
    <row r="751" spans="1:3" s="6" customFormat="1" x14ac:dyDescent="0.2">
      <c r="A751" s="821" t="s">
        <v>470</v>
      </c>
      <c r="B751" s="821" t="s">
        <v>470</v>
      </c>
      <c r="C751" s="18">
        <v>768</v>
      </c>
    </row>
    <row r="752" spans="1:3" s="6" customFormat="1" x14ac:dyDescent="0.2">
      <c r="A752" s="821" t="s">
        <v>469</v>
      </c>
      <c r="B752" s="821" t="s">
        <v>469</v>
      </c>
      <c r="C752" s="18">
        <v>1317</v>
      </c>
    </row>
    <row r="753" spans="1:3" s="6" customFormat="1" x14ac:dyDescent="0.2">
      <c r="A753" s="821" t="s">
        <v>468</v>
      </c>
      <c r="B753" s="821" t="s">
        <v>468</v>
      </c>
      <c r="C753" s="18">
        <v>659</v>
      </c>
    </row>
    <row r="754" spans="1:3" s="6" customFormat="1" x14ac:dyDescent="0.2">
      <c r="A754" s="821" t="s">
        <v>467</v>
      </c>
      <c r="B754" s="821" t="s">
        <v>467</v>
      </c>
      <c r="C754" s="18">
        <v>975</v>
      </c>
    </row>
    <row r="755" spans="1:3" s="6" customFormat="1" x14ac:dyDescent="0.2">
      <c r="A755" s="821" t="s">
        <v>466</v>
      </c>
      <c r="B755" s="821" t="s">
        <v>466</v>
      </c>
      <c r="C755" s="18">
        <v>1004</v>
      </c>
    </row>
    <row r="756" spans="1:3" s="6" customFormat="1" x14ac:dyDescent="0.2">
      <c r="A756" s="821" t="s">
        <v>465</v>
      </c>
      <c r="B756" s="821" t="s">
        <v>465</v>
      </c>
      <c r="C756" s="18">
        <v>1586</v>
      </c>
    </row>
    <row r="757" spans="1:3" s="6" customFormat="1" x14ac:dyDescent="0.2">
      <c r="A757" s="821" t="s">
        <v>464</v>
      </c>
      <c r="B757" s="821" t="s">
        <v>464</v>
      </c>
      <c r="C757" s="18">
        <v>877</v>
      </c>
    </row>
    <row r="758" spans="1:3" s="6" customFormat="1" x14ac:dyDescent="0.2">
      <c r="A758" s="821" t="s">
        <v>463</v>
      </c>
      <c r="B758" s="821" t="s">
        <v>463</v>
      </c>
      <c r="C758" s="18">
        <v>1215</v>
      </c>
    </row>
    <row r="759" spans="1:3" s="6" customFormat="1" x14ac:dyDescent="0.2">
      <c r="A759" s="821" t="s">
        <v>462</v>
      </c>
      <c r="B759" s="821" t="s">
        <v>462</v>
      </c>
      <c r="C759" s="18">
        <v>1120</v>
      </c>
    </row>
    <row r="760" spans="1:3" s="6" customFormat="1" x14ac:dyDescent="0.2">
      <c r="A760" s="821" t="s">
        <v>461</v>
      </c>
      <c r="B760" s="821" t="s">
        <v>461</v>
      </c>
      <c r="C760" s="18">
        <v>1702</v>
      </c>
    </row>
    <row r="761" spans="1:3" s="6" customFormat="1" x14ac:dyDescent="0.2">
      <c r="A761" s="821" t="s">
        <v>460</v>
      </c>
      <c r="B761" s="821" t="s">
        <v>460</v>
      </c>
      <c r="C761" s="18">
        <v>993</v>
      </c>
    </row>
    <row r="762" spans="1:3" s="6" customFormat="1" x14ac:dyDescent="0.2">
      <c r="A762" s="821" t="s">
        <v>459</v>
      </c>
      <c r="B762" s="821" t="s">
        <v>459</v>
      </c>
      <c r="C762" s="18">
        <v>1335</v>
      </c>
    </row>
    <row r="763" spans="1:3" s="6" customFormat="1" x14ac:dyDescent="0.2">
      <c r="A763" s="821" t="s">
        <v>1787</v>
      </c>
      <c r="B763" s="821" t="s">
        <v>1787</v>
      </c>
      <c r="C763" s="18">
        <v>531</v>
      </c>
    </row>
    <row r="764" spans="1:3" s="6" customFormat="1" x14ac:dyDescent="0.2">
      <c r="A764" s="821" t="s">
        <v>1788</v>
      </c>
      <c r="B764" s="821" t="s">
        <v>1788</v>
      </c>
      <c r="C764" s="18">
        <v>1080</v>
      </c>
    </row>
    <row r="765" spans="1:3" s="6" customFormat="1" x14ac:dyDescent="0.2">
      <c r="A765" s="821" t="s">
        <v>1789</v>
      </c>
      <c r="B765" s="821" t="s">
        <v>1789</v>
      </c>
      <c r="C765" s="18">
        <v>459</v>
      </c>
    </row>
    <row r="766" spans="1:3" s="6" customFormat="1" x14ac:dyDescent="0.2">
      <c r="A766" s="821" t="s">
        <v>1790</v>
      </c>
      <c r="B766" s="821" t="s">
        <v>1790</v>
      </c>
      <c r="C766" s="18">
        <v>764</v>
      </c>
    </row>
    <row r="767" spans="1:3" s="6" customFormat="1" x14ac:dyDescent="0.2">
      <c r="A767" s="821" t="s">
        <v>458</v>
      </c>
      <c r="B767" s="821" t="s">
        <v>458</v>
      </c>
      <c r="C767" s="18">
        <v>597</v>
      </c>
    </row>
    <row r="768" spans="1:3" s="6" customFormat="1" x14ac:dyDescent="0.2">
      <c r="A768" s="821" t="s">
        <v>457</v>
      </c>
      <c r="B768" s="821" t="s">
        <v>457</v>
      </c>
      <c r="C768" s="18">
        <v>1146</v>
      </c>
    </row>
    <row r="769" spans="1:3" s="6" customFormat="1" x14ac:dyDescent="0.2">
      <c r="A769" s="821" t="s">
        <v>456</v>
      </c>
      <c r="B769" s="821" t="s">
        <v>456</v>
      </c>
      <c r="C769" s="18">
        <v>517</v>
      </c>
    </row>
    <row r="770" spans="1:3" s="6" customFormat="1" x14ac:dyDescent="0.2">
      <c r="A770" s="821" t="s">
        <v>455</v>
      </c>
      <c r="B770" s="821" t="s">
        <v>455</v>
      </c>
      <c r="C770" s="18">
        <v>822</v>
      </c>
    </row>
    <row r="771" spans="1:3" s="6" customFormat="1" x14ac:dyDescent="0.2">
      <c r="A771" s="821" t="s">
        <v>454</v>
      </c>
      <c r="B771" s="821" t="s">
        <v>454</v>
      </c>
      <c r="C771" s="18">
        <v>666</v>
      </c>
    </row>
    <row r="772" spans="1:3" s="6" customFormat="1" x14ac:dyDescent="0.2">
      <c r="A772" s="821" t="s">
        <v>453</v>
      </c>
      <c r="B772" s="821" t="s">
        <v>453</v>
      </c>
      <c r="C772" s="18">
        <v>1215</v>
      </c>
    </row>
    <row r="773" spans="1:3" s="6" customFormat="1" x14ac:dyDescent="0.2">
      <c r="A773" s="821" t="s">
        <v>452</v>
      </c>
      <c r="B773" s="821" t="s">
        <v>452</v>
      </c>
      <c r="C773" s="18">
        <v>582</v>
      </c>
    </row>
    <row r="774" spans="1:3" s="6" customFormat="1" x14ac:dyDescent="0.2">
      <c r="A774" s="821" t="s">
        <v>451</v>
      </c>
      <c r="B774" s="821" t="s">
        <v>451</v>
      </c>
      <c r="C774" s="18">
        <v>891</v>
      </c>
    </row>
    <row r="775" spans="1:3" s="6" customFormat="1" x14ac:dyDescent="0.2">
      <c r="A775" s="821" t="s">
        <v>1791</v>
      </c>
      <c r="B775" s="821" t="s">
        <v>1791</v>
      </c>
      <c r="C775" s="18">
        <v>2368</v>
      </c>
    </row>
    <row r="776" spans="1:3" s="6" customFormat="1" x14ac:dyDescent="0.2">
      <c r="A776" s="821" t="s">
        <v>1792</v>
      </c>
      <c r="B776" s="821" t="s">
        <v>1792</v>
      </c>
      <c r="C776" s="18">
        <v>2511</v>
      </c>
    </row>
    <row r="777" spans="1:3" s="6" customFormat="1" x14ac:dyDescent="0.2">
      <c r="A777" s="821" t="s">
        <v>1590</v>
      </c>
      <c r="B777" s="821" t="s">
        <v>1590</v>
      </c>
      <c r="C777" s="18">
        <v>804</v>
      </c>
    </row>
    <row r="778" spans="1:3" s="6" customFormat="1" x14ac:dyDescent="0.2">
      <c r="A778" s="821" t="s">
        <v>1591</v>
      </c>
      <c r="B778" s="821" t="s">
        <v>1591</v>
      </c>
      <c r="C778" s="18">
        <v>1357</v>
      </c>
    </row>
    <row r="779" spans="1:3" s="6" customFormat="1" x14ac:dyDescent="0.2">
      <c r="A779" s="821" t="s">
        <v>1592</v>
      </c>
      <c r="B779" s="821" t="s">
        <v>1592</v>
      </c>
      <c r="C779" s="18">
        <v>739</v>
      </c>
    </row>
    <row r="780" spans="1:3" s="6" customFormat="1" x14ac:dyDescent="0.2">
      <c r="A780" s="821" t="s">
        <v>1593</v>
      </c>
      <c r="B780" s="821" t="s">
        <v>1593</v>
      </c>
      <c r="C780" s="18">
        <v>1044</v>
      </c>
    </row>
    <row r="781" spans="1:3" s="6" customFormat="1" x14ac:dyDescent="0.2">
      <c r="A781" s="821" t="s">
        <v>1594</v>
      </c>
      <c r="B781" s="821" t="s">
        <v>1594</v>
      </c>
      <c r="C781" s="18">
        <v>855</v>
      </c>
    </row>
    <row r="782" spans="1:3" s="6" customFormat="1" x14ac:dyDescent="0.2">
      <c r="A782" s="821" t="s">
        <v>1595</v>
      </c>
      <c r="B782" s="821" t="s">
        <v>1595</v>
      </c>
      <c r="C782" s="18">
        <v>1404</v>
      </c>
    </row>
    <row r="783" spans="1:3" s="6" customFormat="1" x14ac:dyDescent="0.2">
      <c r="A783" s="821" t="s">
        <v>1596</v>
      </c>
      <c r="B783" s="821" t="s">
        <v>1596</v>
      </c>
      <c r="C783" s="18">
        <v>782</v>
      </c>
    </row>
    <row r="784" spans="1:3" s="6" customFormat="1" x14ac:dyDescent="0.2">
      <c r="A784" s="821" t="s">
        <v>1597</v>
      </c>
      <c r="B784" s="821" t="s">
        <v>1597</v>
      </c>
      <c r="C784" s="18">
        <v>1088</v>
      </c>
    </row>
    <row r="785" spans="1:3" s="6" customFormat="1" x14ac:dyDescent="0.2">
      <c r="A785" s="821" t="s">
        <v>1598</v>
      </c>
      <c r="B785" s="821" t="s">
        <v>1598</v>
      </c>
      <c r="C785" s="18">
        <v>1011</v>
      </c>
    </row>
    <row r="786" spans="1:3" s="6" customFormat="1" x14ac:dyDescent="0.2">
      <c r="A786" s="821" t="s">
        <v>1599</v>
      </c>
      <c r="B786" s="821" t="s">
        <v>1599</v>
      </c>
      <c r="C786" s="18">
        <v>1564</v>
      </c>
    </row>
    <row r="787" spans="1:3" s="6" customFormat="1" x14ac:dyDescent="0.2">
      <c r="A787" s="821" t="s">
        <v>1600</v>
      </c>
      <c r="B787" s="821" t="s">
        <v>1600</v>
      </c>
      <c r="C787" s="18">
        <v>902</v>
      </c>
    </row>
    <row r="788" spans="1:3" s="6" customFormat="1" x14ac:dyDescent="0.2">
      <c r="A788" s="821" t="s">
        <v>1601</v>
      </c>
      <c r="B788" s="821" t="s">
        <v>1601</v>
      </c>
      <c r="C788" s="18">
        <v>1219</v>
      </c>
    </row>
    <row r="789" spans="1:3" s="6" customFormat="1" x14ac:dyDescent="0.2">
      <c r="A789" s="821" t="s">
        <v>1602</v>
      </c>
      <c r="B789" s="821" t="s">
        <v>1602</v>
      </c>
      <c r="C789" s="18">
        <v>1244</v>
      </c>
    </row>
    <row r="790" spans="1:3" s="6" customFormat="1" x14ac:dyDescent="0.2">
      <c r="A790" s="821" t="s">
        <v>1603</v>
      </c>
      <c r="B790" s="821" t="s">
        <v>1603</v>
      </c>
      <c r="C790" s="18">
        <v>1826</v>
      </c>
    </row>
    <row r="791" spans="1:3" s="6" customFormat="1" x14ac:dyDescent="0.2">
      <c r="A791" s="821" t="s">
        <v>1604</v>
      </c>
      <c r="B791" s="821" t="s">
        <v>1604</v>
      </c>
      <c r="C791" s="18">
        <v>1128</v>
      </c>
    </row>
    <row r="792" spans="1:3" s="6" customFormat="1" x14ac:dyDescent="0.2">
      <c r="A792" s="821" t="s">
        <v>1605</v>
      </c>
      <c r="B792" s="821" t="s">
        <v>1605</v>
      </c>
      <c r="C792" s="18">
        <v>1470</v>
      </c>
    </row>
    <row r="793" spans="1:3" s="6" customFormat="1" x14ac:dyDescent="0.2">
      <c r="A793" s="821" t="s">
        <v>450</v>
      </c>
      <c r="B793" s="821" t="s">
        <v>450</v>
      </c>
      <c r="C793" s="18">
        <v>1943</v>
      </c>
    </row>
    <row r="794" spans="1:3" s="6" customFormat="1" x14ac:dyDescent="0.2">
      <c r="A794" s="821" t="s">
        <v>449</v>
      </c>
      <c r="B794" s="821" t="s">
        <v>449</v>
      </c>
      <c r="C794" s="18">
        <v>1999</v>
      </c>
    </row>
    <row r="795" spans="1:3" s="6" customFormat="1" x14ac:dyDescent="0.2">
      <c r="A795" s="821" t="s">
        <v>448</v>
      </c>
      <c r="B795" s="821" t="s">
        <v>448</v>
      </c>
      <c r="C795" s="18">
        <v>2071</v>
      </c>
    </row>
    <row r="796" spans="1:3" s="6" customFormat="1" x14ac:dyDescent="0.2">
      <c r="A796" s="821" t="s">
        <v>447</v>
      </c>
      <c r="B796" s="821" t="s">
        <v>447</v>
      </c>
      <c r="C796" s="18">
        <v>2152</v>
      </c>
    </row>
    <row r="797" spans="1:3" s="6" customFormat="1" x14ac:dyDescent="0.2">
      <c r="A797" s="821" t="s">
        <v>446</v>
      </c>
      <c r="B797" s="821" t="s">
        <v>446</v>
      </c>
      <c r="C797" s="18">
        <v>2224</v>
      </c>
    </row>
    <row r="798" spans="1:3" s="6" customFormat="1" x14ac:dyDescent="0.2">
      <c r="A798" s="821" t="s">
        <v>445</v>
      </c>
      <c r="B798" s="821" t="s">
        <v>445</v>
      </c>
      <c r="C798" s="18">
        <v>2397</v>
      </c>
    </row>
    <row r="799" spans="1:3" s="6" customFormat="1" x14ac:dyDescent="0.2">
      <c r="A799" s="821" t="s">
        <v>444</v>
      </c>
      <c r="B799" s="821" t="s">
        <v>444</v>
      </c>
      <c r="C799" s="18">
        <v>2672</v>
      </c>
    </row>
    <row r="800" spans="1:3" s="6" customFormat="1" x14ac:dyDescent="0.2">
      <c r="A800" s="821" t="s">
        <v>443</v>
      </c>
      <c r="B800" s="821" t="s">
        <v>443</v>
      </c>
      <c r="C800" s="18">
        <v>3673</v>
      </c>
    </row>
    <row r="801" spans="1:3" s="6" customFormat="1" x14ac:dyDescent="0.2">
      <c r="A801" s="821" t="s">
        <v>442</v>
      </c>
      <c r="B801" s="821" t="s">
        <v>442</v>
      </c>
      <c r="C801" s="18">
        <v>2200</v>
      </c>
    </row>
    <row r="802" spans="1:3" s="6" customFormat="1" x14ac:dyDescent="0.2">
      <c r="A802" s="821" t="s">
        <v>441</v>
      </c>
      <c r="B802" s="821" t="s">
        <v>441</v>
      </c>
      <c r="C802" s="18">
        <v>2258</v>
      </c>
    </row>
    <row r="803" spans="1:3" s="6" customFormat="1" x14ac:dyDescent="0.2">
      <c r="A803" s="821" t="s">
        <v>440</v>
      </c>
      <c r="B803" s="821" t="s">
        <v>440</v>
      </c>
      <c r="C803" s="18">
        <v>2290</v>
      </c>
    </row>
    <row r="804" spans="1:3" s="6" customFormat="1" x14ac:dyDescent="0.2">
      <c r="A804" s="821" t="s">
        <v>439</v>
      </c>
      <c r="B804" s="821" t="s">
        <v>439</v>
      </c>
      <c r="C804" s="18">
        <v>2507</v>
      </c>
    </row>
    <row r="805" spans="1:3" s="6" customFormat="1" x14ac:dyDescent="0.2">
      <c r="A805" s="821" t="s">
        <v>438</v>
      </c>
      <c r="B805" s="821" t="s">
        <v>438</v>
      </c>
      <c r="C805" s="18">
        <v>2533</v>
      </c>
    </row>
    <row r="806" spans="1:3" s="6" customFormat="1" x14ac:dyDescent="0.2">
      <c r="A806" s="821" t="s">
        <v>437</v>
      </c>
      <c r="B806" s="821" t="s">
        <v>437</v>
      </c>
      <c r="C806" s="18">
        <v>2597</v>
      </c>
    </row>
    <row r="807" spans="1:3" s="6" customFormat="1" x14ac:dyDescent="0.2">
      <c r="A807" s="821" t="s">
        <v>436</v>
      </c>
      <c r="B807" s="821" t="s">
        <v>436</v>
      </c>
      <c r="C807" s="18">
        <v>3482</v>
      </c>
    </row>
    <row r="808" spans="1:3" s="6" customFormat="1" x14ac:dyDescent="0.2">
      <c r="A808" s="821" t="s">
        <v>435</v>
      </c>
      <c r="B808" s="821" t="s">
        <v>435</v>
      </c>
      <c r="C808" s="18">
        <v>2207</v>
      </c>
    </row>
    <row r="809" spans="1:3" s="6" customFormat="1" x14ac:dyDescent="0.2">
      <c r="A809" s="821" t="s">
        <v>434</v>
      </c>
      <c r="B809" s="821" t="s">
        <v>434</v>
      </c>
      <c r="C809" s="18">
        <v>2273</v>
      </c>
    </row>
    <row r="810" spans="1:3" s="6" customFormat="1" x14ac:dyDescent="0.2">
      <c r="A810" s="821" t="s">
        <v>433</v>
      </c>
      <c r="B810" s="821" t="s">
        <v>433</v>
      </c>
      <c r="C810" s="18">
        <v>1201</v>
      </c>
    </row>
    <row r="811" spans="1:3" s="6" customFormat="1" x14ac:dyDescent="0.2">
      <c r="A811" s="821" t="s">
        <v>432</v>
      </c>
      <c r="B811" s="821" t="s">
        <v>432</v>
      </c>
      <c r="C811" s="18">
        <v>2322</v>
      </c>
    </row>
    <row r="812" spans="1:3" s="6" customFormat="1" x14ac:dyDescent="0.2">
      <c r="A812" s="821" t="s">
        <v>431</v>
      </c>
      <c r="B812" s="821" t="s">
        <v>431</v>
      </c>
      <c r="C812" s="18">
        <v>1253</v>
      </c>
    </row>
    <row r="813" spans="1:3" s="6" customFormat="1" x14ac:dyDescent="0.2">
      <c r="A813" s="821" t="s">
        <v>430</v>
      </c>
      <c r="B813" s="821" t="s">
        <v>430</v>
      </c>
      <c r="C813" s="18">
        <v>2376</v>
      </c>
    </row>
    <row r="814" spans="1:3" s="6" customFormat="1" x14ac:dyDescent="0.2">
      <c r="A814" s="821" t="s">
        <v>429</v>
      </c>
      <c r="B814" s="821" t="s">
        <v>429</v>
      </c>
      <c r="C814" s="18">
        <v>2474</v>
      </c>
    </row>
    <row r="815" spans="1:3" s="6" customFormat="1" x14ac:dyDescent="0.2">
      <c r="A815" s="821" t="s">
        <v>428</v>
      </c>
      <c r="B815" s="821" t="s">
        <v>428</v>
      </c>
      <c r="C815" s="18">
        <v>2496</v>
      </c>
    </row>
    <row r="816" spans="1:3" s="6" customFormat="1" x14ac:dyDescent="0.2">
      <c r="A816" s="821" t="s">
        <v>427</v>
      </c>
      <c r="B816" s="821" t="s">
        <v>427</v>
      </c>
      <c r="C816" s="18">
        <v>2867</v>
      </c>
    </row>
    <row r="817" spans="1:3" s="6" customFormat="1" x14ac:dyDescent="0.2">
      <c r="A817" s="821" t="s">
        <v>426</v>
      </c>
      <c r="B817" s="821" t="s">
        <v>426</v>
      </c>
      <c r="C817" s="18">
        <v>2747</v>
      </c>
    </row>
    <row r="818" spans="1:3" s="6" customFormat="1" x14ac:dyDescent="0.2">
      <c r="A818" s="821" t="s">
        <v>425</v>
      </c>
      <c r="B818" s="821" t="s">
        <v>425</v>
      </c>
      <c r="C818" s="18">
        <v>2801</v>
      </c>
    </row>
    <row r="819" spans="1:3" s="6" customFormat="1" x14ac:dyDescent="0.2">
      <c r="A819" s="821" t="s">
        <v>424</v>
      </c>
      <c r="B819" s="821" t="s">
        <v>424</v>
      </c>
      <c r="C819" s="18">
        <v>2000</v>
      </c>
    </row>
    <row r="820" spans="1:3" s="6" customFormat="1" x14ac:dyDescent="0.2">
      <c r="A820" s="821" t="s">
        <v>423</v>
      </c>
      <c r="B820" s="821" t="s">
        <v>423</v>
      </c>
      <c r="C820" s="18">
        <v>2060</v>
      </c>
    </row>
    <row r="821" spans="1:3" s="6" customFormat="1" x14ac:dyDescent="0.2">
      <c r="A821" s="821" t="s">
        <v>422</v>
      </c>
      <c r="B821" s="821" t="s">
        <v>422</v>
      </c>
      <c r="C821" s="18">
        <v>2202</v>
      </c>
    </row>
    <row r="822" spans="1:3" s="6" customFormat="1" x14ac:dyDescent="0.2">
      <c r="A822" s="821" t="s">
        <v>421</v>
      </c>
      <c r="B822" s="821" t="s">
        <v>421</v>
      </c>
      <c r="C822" s="18">
        <v>2294</v>
      </c>
    </row>
    <row r="823" spans="1:3" s="6" customFormat="1" x14ac:dyDescent="0.2">
      <c r="A823" s="821" t="s">
        <v>420</v>
      </c>
      <c r="B823" s="821" t="s">
        <v>420</v>
      </c>
      <c r="C823" s="18">
        <v>2344</v>
      </c>
    </row>
    <row r="824" spans="1:3" s="6" customFormat="1" x14ac:dyDescent="0.2">
      <c r="A824" s="821" t="s">
        <v>419</v>
      </c>
      <c r="B824" s="821" t="s">
        <v>419</v>
      </c>
      <c r="C824" s="18">
        <v>2354</v>
      </c>
    </row>
    <row r="825" spans="1:3" s="6" customFormat="1" x14ac:dyDescent="0.2">
      <c r="A825" s="821" t="s">
        <v>418</v>
      </c>
      <c r="B825" s="821" t="s">
        <v>418</v>
      </c>
      <c r="C825" s="18">
        <v>2714</v>
      </c>
    </row>
    <row r="826" spans="1:3" s="6" customFormat="1" x14ac:dyDescent="0.2">
      <c r="A826" s="821" t="s">
        <v>417</v>
      </c>
      <c r="B826" s="821" t="s">
        <v>417</v>
      </c>
      <c r="C826" s="18">
        <v>2922</v>
      </c>
    </row>
    <row r="827" spans="1:3" s="6" customFormat="1" x14ac:dyDescent="0.2">
      <c r="A827" s="821" t="s">
        <v>416</v>
      </c>
      <c r="B827" s="821" t="s">
        <v>416</v>
      </c>
      <c r="C827" s="18">
        <v>2356</v>
      </c>
    </row>
    <row r="828" spans="1:3" s="6" customFormat="1" x14ac:dyDescent="0.2">
      <c r="A828" s="821" t="s">
        <v>415</v>
      </c>
      <c r="B828" s="821" t="s">
        <v>415</v>
      </c>
      <c r="C828" s="18">
        <v>2642</v>
      </c>
    </row>
    <row r="829" spans="1:3" s="6" customFormat="1" x14ac:dyDescent="0.2">
      <c r="A829" s="821" t="s">
        <v>414</v>
      </c>
      <c r="B829" s="821" t="s">
        <v>414</v>
      </c>
      <c r="C829" s="18">
        <v>2420</v>
      </c>
    </row>
    <row r="830" spans="1:3" s="6" customFormat="1" x14ac:dyDescent="0.2">
      <c r="A830" s="821" t="s">
        <v>413</v>
      </c>
      <c r="B830" s="821" t="s">
        <v>413</v>
      </c>
      <c r="C830" s="18">
        <v>2565</v>
      </c>
    </row>
    <row r="831" spans="1:3" s="6" customFormat="1" x14ac:dyDescent="0.2">
      <c r="A831" s="821" t="s">
        <v>412</v>
      </c>
      <c r="B831" s="821" t="s">
        <v>412</v>
      </c>
      <c r="C831" s="18">
        <v>2635</v>
      </c>
    </row>
    <row r="832" spans="1:3" s="6" customFormat="1" x14ac:dyDescent="0.2">
      <c r="A832" s="821" t="s">
        <v>411</v>
      </c>
      <c r="B832" s="821" t="s">
        <v>411</v>
      </c>
      <c r="C832" s="18">
        <v>2985</v>
      </c>
    </row>
    <row r="833" spans="1:3" s="6" customFormat="1" x14ac:dyDescent="0.2">
      <c r="A833" s="821" t="s">
        <v>410</v>
      </c>
      <c r="B833" s="821" t="s">
        <v>410</v>
      </c>
      <c r="C833" s="18">
        <v>2289</v>
      </c>
    </row>
    <row r="834" spans="1:3" s="6" customFormat="1" x14ac:dyDescent="0.2">
      <c r="A834" s="821" t="s">
        <v>409</v>
      </c>
      <c r="B834" s="821" t="s">
        <v>409</v>
      </c>
      <c r="C834" s="18">
        <v>2415</v>
      </c>
    </row>
    <row r="835" spans="1:3" s="6" customFormat="1" x14ac:dyDescent="0.2">
      <c r="A835" s="821" t="s">
        <v>408</v>
      </c>
      <c r="B835" s="821" t="s">
        <v>408</v>
      </c>
      <c r="C835" s="18">
        <v>2462</v>
      </c>
    </row>
    <row r="836" spans="1:3" s="6" customFormat="1" x14ac:dyDescent="0.2">
      <c r="A836" s="821" t="s">
        <v>407</v>
      </c>
      <c r="B836" s="821" t="s">
        <v>407</v>
      </c>
      <c r="C836" s="18">
        <v>2520</v>
      </c>
    </row>
    <row r="837" spans="1:3" s="6" customFormat="1" x14ac:dyDescent="0.2">
      <c r="A837" s="821" t="s">
        <v>406</v>
      </c>
      <c r="B837" s="821" t="s">
        <v>406</v>
      </c>
      <c r="C837" s="18">
        <v>2604</v>
      </c>
    </row>
    <row r="838" spans="1:3" s="6" customFormat="1" x14ac:dyDescent="0.2">
      <c r="A838" s="821" t="s">
        <v>405</v>
      </c>
      <c r="B838" s="821" t="s">
        <v>405</v>
      </c>
      <c r="C838" s="18">
        <v>2830</v>
      </c>
    </row>
    <row r="839" spans="1:3" s="6" customFormat="1" x14ac:dyDescent="0.2">
      <c r="A839" s="821" t="s">
        <v>404</v>
      </c>
      <c r="B839" s="821" t="s">
        <v>404</v>
      </c>
      <c r="C839" s="18">
        <v>3375</v>
      </c>
    </row>
    <row r="840" spans="1:3" s="6" customFormat="1" x14ac:dyDescent="0.2">
      <c r="A840" s="821" t="s">
        <v>403</v>
      </c>
      <c r="B840" s="821" t="s">
        <v>403</v>
      </c>
      <c r="C840" s="18">
        <v>4156</v>
      </c>
    </row>
    <row r="841" spans="1:3" s="6" customFormat="1" x14ac:dyDescent="0.2">
      <c r="A841" s="821" t="s">
        <v>402</v>
      </c>
      <c r="B841" s="821" t="s">
        <v>402</v>
      </c>
      <c r="C841" s="18">
        <v>3665</v>
      </c>
    </row>
    <row r="842" spans="1:3" s="6" customFormat="1" x14ac:dyDescent="0.2">
      <c r="A842" s="821" t="s">
        <v>401</v>
      </c>
      <c r="B842" s="821" t="s">
        <v>401</v>
      </c>
      <c r="C842" s="18">
        <v>7935</v>
      </c>
    </row>
    <row r="843" spans="1:3" s="6" customFormat="1" x14ac:dyDescent="0.2">
      <c r="A843" s="821" t="s">
        <v>400</v>
      </c>
      <c r="B843" s="821" t="s">
        <v>400</v>
      </c>
      <c r="C843" s="18">
        <v>8991</v>
      </c>
    </row>
    <row r="844" spans="1:3" s="6" customFormat="1" x14ac:dyDescent="0.2">
      <c r="A844" s="821" t="s">
        <v>399</v>
      </c>
      <c r="B844" s="821" t="s">
        <v>399</v>
      </c>
      <c r="C844" s="18">
        <v>2445</v>
      </c>
    </row>
    <row r="845" spans="1:3" s="6" customFormat="1" x14ac:dyDescent="0.2">
      <c r="A845" s="821" t="s">
        <v>398</v>
      </c>
      <c r="B845" s="821" t="s">
        <v>398</v>
      </c>
      <c r="C845" s="18">
        <v>8075</v>
      </c>
    </row>
    <row r="846" spans="1:3" s="6" customFormat="1" x14ac:dyDescent="0.2">
      <c r="A846" s="821" t="s">
        <v>397</v>
      </c>
      <c r="B846" s="821" t="s">
        <v>397</v>
      </c>
      <c r="C846" s="18">
        <v>9147</v>
      </c>
    </row>
    <row r="847" spans="1:3" s="6" customFormat="1" x14ac:dyDescent="0.2">
      <c r="A847" s="821" t="s">
        <v>396</v>
      </c>
      <c r="B847" s="821" t="s">
        <v>396</v>
      </c>
      <c r="C847" s="18">
        <v>2495</v>
      </c>
    </row>
    <row r="848" spans="1:3" s="6" customFormat="1" x14ac:dyDescent="0.2">
      <c r="A848" s="821" t="s">
        <v>395</v>
      </c>
      <c r="B848" s="821" t="s">
        <v>395</v>
      </c>
      <c r="C848" s="18">
        <v>2565</v>
      </c>
    </row>
    <row r="849" spans="1:3" s="6" customFormat="1" x14ac:dyDescent="0.2">
      <c r="A849" s="821" t="s">
        <v>394</v>
      </c>
      <c r="B849" s="821" t="s">
        <v>394</v>
      </c>
      <c r="C849" s="18">
        <v>2640</v>
      </c>
    </row>
    <row r="850" spans="1:3" s="6" customFormat="1" x14ac:dyDescent="0.2">
      <c r="A850" s="821" t="s">
        <v>393</v>
      </c>
      <c r="B850" s="821" t="s">
        <v>393</v>
      </c>
      <c r="C850" s="18">
        <v>2730</v>
      </c>
    </row>
    <row r="851" spans="1:3" s="6" customFormat="1" x14ac:dyDescent="0.2">
      <c r="A851" s="821" t="s">
        <v>392</v>
      </c>
      <c r="B851" s="821" t="s">
        <v>392</v>
      </c>
      <c r="C851" s="18">
        <v>2815</v>
      </c>
    </row>
    <row r="852" spans="1:3" s="6" customFormat="1" x14ac:dyDescent="0.2">
      <c r="A852" s="821" t="s">
        <v>391</v>
      </c>
      <c r="B852" s="821" t="s">
        <v>391</v>
      </c>
      <c r="C852" s="18">
        <v>3225</v>
      </c>
    </row>
    <row r="853" spans="1:3" s="6" customFormat="1" x14ac:dyDescent="0.2">
      <c r="A853" s="821" t="s">
        <v>390</v>
      </c>
      <c r="B853" s="821" t="s">
        <v>390</v>
      </c>
      <c r="C853" s="18">
        <v>1730</v>
      </c>
    </row>
    <row r="854" spans="1:3" s="6" customFormat="1" x14ac:dyDescent="0.2">
      <c r="A854" s="821" t="s">
        <v>389</v>
      </c>
      <c r="B854" s="821" t="s">
        <v>389</v>
      </c>
      <c r="C854" s="18">
        <v>1760</v>
      </c>
    </row>
    <row r="855" spans="1:3" s="6" customFormat="1" x14ac:dyDescent="0.2">
      <c r="A855" s="821" t="s">
        <v>388</v>
      </c>
      <c r="B855" s="821" t="s">
        <v>388</v>
      </c>
      <c r="C855" s="18">
        <v>1845</v>
      </c>
    </row>
    <row r="856" spans="1:3" s="6" customFormat="1" x14ac:dyDescent="0.2">
      <c r="A856" s="821" t="s">
        <v>387</v>
      </c>
      <c r="B856" s="821" t="s">
        <v>387</v>
      </c>
      <c r="C856" s="18">
        <v>1885</v>
      </c>
    </row>
    <row r="857" spans="1:3" s="6" customFormat="1" x14ac:dyDescent="0.2">
      <c r="A857" s="821" t="s">
        <v>386</v>
      </c>
      <c r="B857" s="821" t="s">
        <v>386</v>
      </c>
      <c r="C857" s="18">
        <v>2040</v>
      </c>
    </row>
    <row r="858" spans="1:3" s="6" customFormat="1" x14ac:dyDescent="0.2">
      <c r="A858" s="821" t="s">
        <v>385</v>
      </c>
      <c r="B858" s="821" t="s">
        <v>385</v>
      </c>
      <c r="C858" s="18">
        <v>2085</v>
      </c>
    </row>
    <row r="859" spans="1:3" s="6" customFormat="1" x14ac:dyDescent="0.2">
      <c r="A859" s="821" t="s">
        <v>384</v>
      </c>
      <c r="B859" s="821" t="s">
        <v>384</v>
      </c>
      <c r="C859" s="18">
        <v>3252</v>
      </c>
    </row>
    <row r="860" spans="1:3" s="6" customFormat="1" x14ac:dyDescent="0.2">
      <c r="A860" s="821" t="s">
        <v>383</v>
      </c>
      <c r="B860" s="821" t="s">
        <v>383</v>
      </c>
      <c r="C860" s="18">
        <v>3361</v>
      </c>
    </row>
    <row r="861" spans="1:3" s="6" customFormat="1" x14ac:dyDescent="0.2">
      <c r="A861" s="821" t="s">
        <v>382</v>
      </c>
      <c r="B861" s="821" t="s">
        <v>382</v>
      </c>
      <c r="C861" s="18">
        <v>3698</v>
      </c>
    </row>
    <row r="862" spans="1:3" s="6" customFormat="1" x14ac:dyDescent="0.2">
      <c r="A862" s="821" t="s">
        <v>381</v>
      </c>
      <c r="B862" s="821" t="s">
        <v>381</v>
      </c>
      <c r="C862" s="18">
        <v>2242</v>
      </c>
    </row>
    <row r="863" spans="1:3" s="6" customFormat="1" x14ac:dyDescent="0.2">
      <c r="A863" s="821" t="s">
        <v>380</v>
      </c>
      <c r="B863" s="821" t="s">
        <v>380</v>
      </c>
      <c r="C863" s="18">
        <v>2287</v>
      </c>
    </row>
    <row r="864" spans="1:3" s="6" customFormat="1" x14ac:dyDescent="0.2">
      <c r="A864" s="821" t="s">
        <v>379</v>
      </c>
      <c r="B864" s="821" t="s">
        <v>379</v>
      </c>
      <c r="C864" s="18">
        <v>2351</v>
      </c>
    </row>
    <row r="865" spans="1:3" s="6" customFormat="1" x14ac:dyDescent="0.2">
      <c r="A865" s="821" t="s">
        <v>378</v>
      </c>
      <c r="B865" s="821" t="s">
        <v>378</v>
      </c>
      <c r="C865" s="18">
        <v>2445</v>
      </c>
    </row>
    <row r="866" spans="1:3" s="6" customFormat="1" x14ac:dyDescent="0.2">
      <c r="A866" s="821" t="s">
        <v>377</v>
      </c>
      <c r="B866" s="821" t="s">
        <v>377</v>
      </c>
      <c r="C866" s="18">
        <v>2470</v>
      </c>
    </row>
    <row r="867" spans="1:3" s="6" customFormat="1" x14ac:dyDescent="0.2">
      <c r="A867" s="821" t="s">
        <v>376</v>
      </c>
      <c r="B867" s="821" t="s">
        <v>376</v>
      </c>
      <c r="C867" s="18">
        <v>2836</v>
      </c>
    </row>
    <row r="868" spans="1:3" s="6" customFormat="1" x14ac:dyDescent="0.2">
      <c r="A868" s="821" t="s">
        <v>375</v>
      </c>
      <c r="B868" s="821" t="s">
        <v>375</v>
      </c>
      <c r="C868" s="18">
        <v>3133</v>
      </c>
    </row>
    <row r="869" spans="1:3" s="6" customFormat="1" x14ac:dyDescent="0.2">
      <c r="A869" s="821" t="s">
        <v>374</v>
      </c>
      <c r="B869" s="821" t="s">
        <v>374</v>
      </c>
      <c r="C869" s="18">
        <v>4928</v>
      </c>
    </row>
    <row r="870" spans="1:3" s="6" customFormat="1" x14ac:dyDescent="0.2">
      <c r="A870" s="821" t="s">
        <v>373</v>
      </c>
      <c r="B870" s="821" t="s">
        <v>373</v>
      </c>
      <c r="C870" s="18">
        <v>4576</v>
      </c>
    </row>
    <row r="871" spans="1:3" s="6" customFormat="1" x14ac:dyDescent="0.2">
      <c r="A871" s="821" t="s">
        <v>372</v>
      </c>
      <c r="B871" s="821" t="s">
        <v>372</v>
      </c>
      <c r="C871" s="18">
        <v>1853</v>
      </c>
    </row>
    <row r="872" spans="1:3" s="6" customFormat="1" x14ac:dyDescent="0.2">
      <c r="A872" s="821" t="s">
        <v>371</v>
      </c>
      <c r="B872" s="821" t="s">
        <v>371</v>
      </c>
      <c r="C872" s="18">
        <v>1909</v>
      </c>
    </row>
    <row r="873" spans="1:3" s="6" customFormat="1" x14ac:dyDescent="0.2">
      <c r="A873" s="821" t="s">
        <v>370</v>
      </c>
      <c r="B873" s="821" t="s">
        <v>370</v>
      </c>
      <c r="C873" s="18">
        <v>1970</v>
      </c>
    </row>
    <row r="874" spans="1:3" s="6" customFormat="1" x14ac:dyDescent="0.2">
      <c r="A874" s="821" t="s">
        <v>369</v>
      </c>
      <c r="B874" s="821" t="s">
        <v>369</v>
      </c>
      <c r="C874" s="18">
        <v>2101</v>
      </c>
    </row>
    <row r="875" spans="1:3" s="6" customFormat="1" x14ac:dyDescent="0.2">
      <c r="A875" s="821" t="s">
        <v>368</v>
      </c>
      <c r="B875" s="821" t="s">
        <v>368</v>
      </c>
      <c r="C875" s="18">
        <v>2192</v>
      </c>
    </row>
    <row r="876" spans="1:3" s="6" customFormat="1" x14ac:dyDescent="0.2">
      <c r="A876" s="821" t="s">
        <v>367</v>
      </c>
      <c r="B876" s="821" t="s">
        <v>367</v>
      </c>
      <c r="C876" s="18">
        <v>2237</v>
      </c>
    </row>
    <row r="877" spans="1:3" s="6" customFormat="1" x14ac:dyDescent="0.2">
      <c r="A877" s="821" t="s">
        <v>366</v>
      </c>
      <c r="B877" s="821" t="s">
        <v>366</v>
      </c>
      <c r="C877" s="18">
        <v>8821</v>
      </c>
    </row>
    <row r="878" spans="1:3" s="6" customFormat="1" x14ac:dyDescent="0.2">
      <c r="A878" s="821" t="s">
        <v>365</v>
      </c>
      <c r="B878" s="821" t="s">
        <v>365</v>
      </c>
      <c r="C878" s="18">
        <v>6499</v>
      </c>
    </row>
    <row r="879" spans="1:3" s="6" customFormat="1" x14ac:dyDescent="0.2">
      <c r="A879" s="821" t="s">
        <v>364</v>
      </c>
      <c r="B879" s="821" t="s">
        <v>364</v>
      </c>
      <c r="C879" s="18">
        <v>9098</v>
      </c>
    </row>
    <row r="880" spans="1:3" s="6" customFormat="1" x14ac:dyDescent="0.2">
      <c r="A880" s="821" t="s">
        <v>1606</v>
      </c>
      <c r="B880" s="821" t="s">
        <v>1606</v>
      </c>
      <c r="C880" s="18">
        <v>155</v>
      </c>
    </row>
    <row r="881" spans="1:3" s="6" customFormat="1" x14ac:dyDescent="0.2">
      <c r="A881" s="821" t="s">
        <v>71</v>
      </c>
      <c r="B881" s="821" t="s">
        <v>71</v>
      </c>
      <c r="C881" s="18">
        <v>148</v>
      </c>
    </row>
    <row r="882" spans="1:3" s="6" customFormat="1" x14ac:dyDescent="0.2">
      <c r="A882" s="821" t="s">
        <v>363</v>
      </c>
      <c r="B882" s="821" t="s">
        <v>363</v>
      </c>
      <c r="C882" s="18">
        <v>94</v>
      </c>
    </row>
    <row r="883" spans="1:3" s="6" customFormat="1" x14ac:dyDescent="0.2">
      <c r="A883" s="821" t="s">
        <v>362</v>
      </c>
      <c r="B883" s="821" t="s">
        <v>362</v>
      </c>
      <c r="C883" s="18">
        <v>100</v>
      </c>
    </row>
    <row r="884" spans="1:3" s="6" customFormat="1" x14ac:dyDescent="0.2">
      <c r="A884" s="821" t="s">
        <v>361</v>
      </c>
      <c r="B884" s="821" t="s">
        <v>361</v>
      </c>
      <c r="C884" s="18">
        <v>91</v>
      </c>
    </row>
    <row r="885" spans="1:3" s="6" customFormat="1" x14ac:dyDescent="0.2">
      <c r="A885" s="821" t="s">
        <v>360</v>
      </c>
      <c r="B885" s="821" t="s">
        <v>360</v>
      </c>
      <c r="C885" s="18">
        <v>107</v>
      </c>
    </row>
    <row r="886" spans="1:3" s="6" customFormat="1" x14ac:dyDescent="0.2">
      <c r="A886" s="821" t="s">
        <v>359</v>
      </c>
      <c r="B886" s="821" t="s">
        <v>359</v>
      </c>
      <c r="C886" s="18">
        <v>396</v>
      </c>
    </row>
    <row r="887" spans="1:3" s="6" customFormat="1" x14ac:dyDescent="0.2">
      <c r="A887" s="821" t="s">
        <v>358</v>
      </c>
      <c r="B887" s="821" t="s">
        <v>358</v>
      </c>
      <c r="C887" s="18">
        <v>314</v>
      </c>
    </row>
    <row r="888" spans="1:3" s="6" customFormat="1" x14ac:dyDescent="0.2">
      <c r="A888" s="821" t="s">
        <v>357</v>
      </c>
      <c r="B888" s="821" t="s">
        <v>357</v>
      </c>
      <c r="C888" s="18">
        <v>158</v>
      </c>
    </row>
    <row r="889" spans="1:3" s="6" customFormat="1" x14ac:dyDescent="0.2">
      <c r="A889" s="821" t="s">
        <v>356</v>
      </c>
      <c r="B889" s="821" t="s">
        <v>356</v>
      </c>
      <c r="C889" s="18">
        <v>238</v>
      </c>
    </row>
    <row r="890" spans="1:3" s="6" customFormat="1" x14ac:dyDescent="0.2">
      <c r="A890" s="821" t="s">
        <v>355</v>
      </c>
      <c r="B890" s="821" t="s">
        <v>355</v>
      </c>
      <c r="C890" s="18">
        <v>1642</v>
      </c>
    </row>
    <row r="891" spans="1:3" s="6" customFormat="1" x14ac:dyDescent="0.2">
      <c r="A891" s="821" t="s">
        <v>354</v>
      </c>
      <c r="B891" s="821" t="s">
        <v>354</v>
      </c>
      <c r="C891" s="18">
        <v>85</v>
      </c>
    </row>
    <row r="892" spans="1:3" s="6" customFormat="1" x14ac:dyDescent="0.2">
      <c r="A892" s="821" t="s">
        <v>353</v>
      </c>
      <c r="B892" s="821" t="s">
        <v>353</v>
      </c>
      <c r="C892" s="18">
        <v>85</v>
      </c>
    </row>
    <row r="893" spans="1:3" s="6" customFormat="1" x14ac:dyDescent="0.2">
      <c r="A893" s="821" t="s">
        <v>352</v>
      </c>
      <c r="B893" s="821" t="s">
        <v>352</v>
      </c>
      <c r="C893" s="18">
        <v>46</v>
      </c>
    </row>
    <row r="894" spans="1:3" s="6" customFormat="1" x14ac:dyDescent="0.2">
      <c r="A894" s="821" t="s">
        <v>351</v>
      </c>
      <c r="B894" s="821" t="s">
        <v>351</v>
      </c>
      <c r="C894" s="18">
        <v>51</v>
      </c>
    </row>
    <row r="895" spans="1:3" s="6" customFormat="1" x14ac:dyDescent="0.2">
      <c r="A895" s="821" t="s">
        <v>350</v>
      </c>
      <c r="B895" s="821" t="s">
        <v>350</v>
      </c>
      <c r="C895" s="18">
        <v>72</v>
      </c>
    </row>
    <row r="896" spans="1:3" s="6" customFormat="1" x14ac:dyDescent="0.2">
      <c r="A896" s="821" t="s">
        <v>349</v>
      </c>
      <c r="B896" s="821" t="s">
        <v>349</v>
      </c>
      <c r="C896" s="18">
        <v>650</v>
      </c>
    </row>
    <row r="897" spans="1:3" s="6" customFormat="1" x14ac:dyDescent="0.2">
      <c r="A897" s="821" t="s">
        <v>348</v>
      </c>
      <c r="B897" s="821" t="s">
        <v>348</v>
      </c>
      <c r="C897" s="18">
        <v>335</v>
      </c>
    </row>
    <row r="898" spans="1:3" s="6" customFormat="1" x14ac:dyDescent="0.2">
      <c r="A898" s="821" t="s">
        <v>347</v>
      </c>
      <c r="B898" s="821" t="s">
        <v>347</v>
      </c>
      <c r="C898" s="18">
        <v>456</v>
      </c>
    </row>
    <row r="899" spans="1:3" s="6" customFormat="1" x14ac:dyDescent="0.2">
      <c r="A899" s="821" t="s">
        <v>346</v>
      </c>
      <c r="B899" s="821" t="s">
        <v>346</v>
      </c>
      <c r="C899" s="18">
        <v>377</v>
      </c>
    </row>
    <row r="900" spans="1:3" s="6" customFormat="1" x14ac:dyDescent="0.2">
      <c r="A900" s="821" t="s">
        <v>345</v>
      </c>
      <c r="B900" s="821" t="s">
        <v>345</v>
      </c>
      <c r="C900" s="18">
        <v>257</v>
      </c>
    </row>
    <row r="901" spans="1:3" s="6" customFormat="1" x14ac:dyDescent="0.2">
      <c r="A901" s="821" t="s">
        <v>344</v>
      </c>
      <c r="B901" s="821" t="s">
        <v>344</v>
      </c>
      <c r="C901" s="18">
        <v>608</v>
      </c>
    </row>
    <row r="902" spans="1:3" s="6" customFormat="1" x14ac:dyDescent="0.2">
      <c r="A902" s="821" t="s">
        <v>343</v>
      </c>
      <c r="B902" s="821" t="s">
        <v>343</v>
      </c>
      <c r="C902" s="18">
        <v>200</v>
      </c>
    </row>
    <row r="903" spans="1:3" s="6" customFormat="1" x14ac:dyDescent="0.2">
      <c r="A903" s="821" t="s">
        <v>342</v>
      </c>
      <c r="B903" s="821" t="s">
        <v>342</v>
      </c>
      <c r="C903" s="18">
        <v>139</v>
      </c>
    </row>
    <row r="904" spans="1:3" s="6" customFormat="1" x14ac:dyDescent="0.2">
      <c r="A904" s="821" t="s">
        <v>1607</v>
      </c>
      <c r="B904" s="821" t="s">
        <v>1607</v>
      </c>
      <c r="C904" s="18">
        <v>201</v>
      </c>
    </row>
    <row r="905" spans="1:3" s="6" customFormat="1" x14ac:dyDescent="0.2">
      <c r="A905" s="821" t="s">
        <v>341</v>
      </c>
      <c r="B905" s="821" t="s">
        <v>341</v>
      </c>
      <c r="C905" s="18">
        <v>115</v>
      </c>
    </row>
    <row r="906" spans="1:3" s="6" customFormat="1" x14ac:dyDescent="0.2">
      <c r="A906" s="821" t="s">
        <v>340</v>
      </c>
      <c r="B906" s="821" t="s">
        <v>340</v>
      </c>
      <c r="C906" s="18">
        <v>505</v>
      </c>
    </row>
    <row r="907" spans="1:3" s="6" customFormat="1" x14ac:dyDescent="0.2">
      <c r="A907" s="821" t="s">
        <v>339</v>
      </c>
      <c r="B907" s="821" t="s">
        <v>339</v>
      </c>
      <c r="C907" s="18">
        <v>206</v>
      </c>
    </row>
    <row r="908" spans="1:3" s="6" customFormat="1" x14ac:dyDescent="0.2">
      <c r="A908" s="821" t="s">
        <v>338</v>
      </c>
      <c r="B908" s="821" t="s">
        <v>338</v>
      </c>
      <c r="C908" s="18">
        <v>554</v>
      </c>
    </row>
    <row r="909" spans="1:3" s="6" customFormat="1" x14ac:dyDescent="0.2">
      <c r="A909" s="821" t="s">
        <v>337</v>
      </c>
      <c r="B909" s="821" t="s">
        <v>337</v>
      </c>
      <c r="C909" s="18">
        <v>143</v>
      </c>
    </row>
    <row r="910" spans="1:3" s="6" customFormat="1" x14ac:dyDescent="0.2">
      <c r="A910" s="821" t="s">
        <v>336</v>
      </c>
      <c r="B910" s="821" t="s">
        <v>336</v>
      </c>
      <c r="C910" s="18">
        <v>172</v>
      </c>
    </row>
    <row r="911" spans="1:3" s="6" customFormat="1" x14ac:dyDescent="0.2">
      <c r="A911" s="821" t="s">
        <v>335</v>
      </c>
      <c r="B911" s="821" t="s">
        <v>335</v>
      </c>
      <c r="C911" s="18">
        <v>359</v>
      </c>
    </row>
    <row r="912" spans="1:3" s="6" customFormat="1" x14ac:dyDescent="0.2">
      <c r="A912" s="821" t="s">
        <v>334</v>
      </c>
      <c r="B912" s="821" t="s">
        <v>334</v>
      </c>
      <c r="C912" s="18">
        <v>160</v>
      </c>
    </row>
    <row r="913" spans="1:3" s="6" customFormat="1" x14ac:dyDescent="0.2">
      <c r="A913" s="821" t="s">
        <v>333</v>
      </c>
      <c r="B913" s="821" t="s">
        <v>333</v>
      </c>
      <c r="C913" s="18">
        <v>268</v>
      </c>
    </row>
    <row r="914" spans="1:3" s="6" customFormat="1" x14ac:dyDescent="0.2">
      <c r="A914" s="821" t="s">
        <v>332</v>
      </c>
      <c r="B914" s="821" t="s">
        <v>332</v>
      </c>
      <c r="C914" s="18">
        <v>302</v>
      </c>
    </row>
    <row r="915" spans="1:3" s="6" customFormat="1" x14ac:dyDescent="0.2">
      <c r="A915" s="821" t="s">
        <v>331</v>
      </c>
      <c r="B915" s="821" t="s">
        <v>331</v>
      </c>
      <c r="C915" s="18">
        <v>88</v>
      </c>
    </row>
    <row r="916" spans="1:3" s="6" customFormat="1" x14ac:dyDescent="0.2">
      <c r="A916" s="821" t="s">
        <v>330</v>
      </c>
      <c r="B916" s="821" t="s">
        <v>330</v>
      </c>
      <c r="C916" s="18">
        <v>82</v>
      </c>
    </row>
    <row r="917" spans="1:3" s="6" customFormat="1" x14ac:dyDescent="0.2">
      <c r="A917" s="821" t="s">
        <v>1608</v>
      </c>
      <c r="B917" s="821" t="s">
        <v>1608</v>
      </c>
      <c r="C917" s="18">
        <v>281</v>
      </c>
    </row>
    <row r="918" spans="1:3" s="6" customFormat="1" x14ac:dyDescent="0.2">
      <c r="A918" s="821" t="s">
        <v>1793</v>
      </c>
      <c r="B918" s="821" t="s">
        <v>1793</v>
      </c>
      <c r="C918" s="18">
        <v>155</v>
      </c>
    </row>
    <row r="919" spans="1:3" s="6" customFormat="1" x14ac:dyDescent="0.2">
      <c r="A919" s="821" t="s">
        <v>329</v>
      </c>
      <c r="B919" s="821" t="s">
        <v>329</v>
      </c>
      <c r="C919" s="18">
        <v>120</v>
      </c>
    </row>
    <row r="920" spans="1:3" s="6" customFormat="1" x14ac:dyDescent="0.2">
      <c r="A920" s="821" t="s">
        <v>328</v>
      </c>
      <c r="B920" s="821" t="s">
        <v>328</v>
      </c>
      <c r="C920" s="18">
        <v>317</v>
      </c>
    </row>
    <row r="921" spans="1:3" s="6" customFormat="1" x14ac:dyDescent="0.2">
      <c r="A921" s="821" t="s">
        <v>327</v>
      </c>
      <c r="B921" s="821" t="s">
        <v>327</v>
      </c>
      <c r="C921" s="18">
        <v>350</v>
      </c>
    </row>
    <row r="922" spans="1:3" s="6" customFormat="1" x14ac:dyDescent="0.2">
      <c r="A922" s="821" t="s">
        <v>326</v>
      </c>
      <c r="B922" s="821" t="s">
        <v>326</v>
      </c>
      <c r="C922" s="18">
        <v>765</v>
      </c>
    </row>
    <row r="923" spans="1:3" s="6" customFormat="1" x14ac:dyDescent="0.2">
      <c r="A923" s="821" t="s">
        <v>1794</v>
      </c>
      <c r="B923" s="821" t="s">
        <v>1794</v>
      </c>
      <c r="C923" s="18">
        <v>435</v>
      </c>
    </row>
    <row r="924" spans="1:3" s="6" customFormat="1" x14ac:dyDescent="0.2">
      <c r="A924" s="821" t="s">
        <v>325</v>
      </c>
      <c r="B924" s="821" t="s">
        <v>325</v>
      </c>
      <c r="C924" s="18">
        <v>833</v>
      </c>
    </row>
    <row r="925" spans="1:3" s="6" customFormat="1" x14ac:dyDescent="0.2">
      <c r="A925" s="821" t="s">
        <v>324</v>
      </c>
      <c r="B925" s="821" t="s">
        <v>324</v>
      </c>
      <c r="C925" s="18">
        <v>622</v>
      </c>
    </row>
    <row r="926" spans="1:3" s="6" customFormat="1" x14ac:dyDescent="0.2">
      <c r="A926" s="821" t="s">
        <v>323</v>
      </c>
      <c r="B926" s="821" t="s">
        <v>323</v>
      </c>
      <c r="C926" s="18">
        <v>796</v>
      </c>
    </row>
    <row r="927" spans="1:3" s="6" customFormat="1" x14ac:dyDescent="0.2">
      <c r="A927" s="821" t="s">
        <v>322</v>
      </c>
      <c r="B927" s="821" t="s">
        <v>322</v>
      </c>
      <c r="C927" s="18">
        <v>522</v>
      </c>
    </row>
    <row r="928" spans="1:3" s="6" customFormat="1" x14ac:dyDescent="0.2">
      <c r="A928" s="821" t="s">
        <v>321</v>
      </c>
      <c r="B928" s="821" t="s">
        <v>321</v>
      </c>
      <c r="C928" s="18">
        <v>185</v>
      </c>
    </row>
    <row r="929" spans="1:3" s="6" customFormat="1" x14ac:dyDescent="0.2">
      <c r="A929" s="821" t="s">
        <v>320</v>
      </c>
      <c r="B929" s="821" t="s">
        <v>320</v>
      </c>
      <c r="C929" s="18">
        <v>271</v>
      </c>
    </row>
    <row r="930" spans="1:3" s="6" customFormat="1" x14ac:dyDescent="0.2">
      <c r="A930" s="821" t="s">
        <v>1495</v>
      </c>
      <c r="B930" s="821" t="s">
        <v>1495</v>
      </c>
      <c r="C930" s="18">
        <v>503</v>
      </c>
    </row>
    <row r="931" spans="1:3" s="6" customFormat="1" x14ac:dyDescent="0.2">
      <c r="A931" s="821" t="s">
        <v>1496</v>
      </c>
      <c r="B931" s="821" t="s">
        <v>1496</v>
      </c>
      <c r="C931" s="18">
        <v>348</v>
      </c>
    </row>
    <row r="932" spans="1:3" s="6" customFormat="1" x14ac:dyDescent="0.2">
      <c r="A932" s="821" t="s">
        <v>1609</v>
      </c>
      <c r="B932" s="821" t="s">
        <v>1609</v>
      </c>
      <c r="C932" s="18">
        <v>377</v>
      </c>
    </row>
    <row r="933" spans="1:3" s="6" customFormat="1" x14ac:dyDescent="0.2">
      <c r="A933" s="821" t="s">
        <v>1610</v>
      </c>
      <c r="B933" s="821" t="s">
        <v>1610</v>
      </c>
      <c r="C933" s="18">
        <v>245</v>
      </c>
    </row>
    <row r="934" spans="1:3" s="6" customFormat="1" x14ac:dyDescent="0.2">
      <c r="A934" s="821" t="s">
        <v>319</v>
      </c>
      <c r="B934" s="821" t="s">
        <v>319</v>
      </c>
      <c r="C934" s="18">
        <v>1389</v>
      </c>
    </row>
    <row r="935" spans="1:3" s="6" customFormat="1" x14ac:dyDescent="0.2">
      <c r="A935" s="821" t="s">
        <v>318</v>
      </c>
      <c r="B935" s="821" t="s">
        <v>318</v>
      </c>
      <c r="C935" s="18">
        <v>1562</v>
      </c>
    </row>
    <row r="936" spans="1:3" s="6" customFormat="1" x14ac:dyDescent="0.2">
      <c r="A936" s="821" t="s">
        <v>317</v>
      </c>
      <c r="B936" s="821" t="s">
        <v>317</v>
      </c>
      <c r="C936" s="18">
        <v>1776</v>
      </c>
    </row>
    <row r="937" spans="1:3" s="6" customFormat="1" x14ac:dyDescent="0.2">
      <c r="A937" s="821" t="s">
        <v>1611</v>
      </c>
      <c r="B937" s="821" t="s">
        <v>1611</v>
      </c>
      <c r="C937" s="18">
        <v>1456</v>
      </c>
    </row>
    <row r="938" spans="1:3" s="6" customFormat="1" x14ac:dyDescent="0.2">
      <c r="A938" s="821" t="s">
        <v>1612</v>
      </c>
      <c r="B938" s="821" t="s">
        <v>1612</v>
      </c>
      <c r="C938" s="18">
        <v>1087</v>
      </c>
    </row>
    <row r="939" spans="1:3" s="6" customFormat="1" x14ac:dyDescent="0.2">
      <c r="A939" s="821" t="s">
        <v>316</v>
      </c>
      <c r="B939" s="821" t="s">
        <v>316</v>
      </c>
      <c r="C939" s="18">
        <v>77</v>
      </c>
    </row>
    <row r="940" spans="1:3" s="6" customFormat="1" x14ac:dyDescent="0.2">
      <c r="A940" s="821" t="s">
        <v>315</v>
      </c>
      <c r="B940" s="821" t="s">
        <v>315</v>
      </c>
      <c r="C940" s="18">
        <v>131</v>
      </c>
    </row>
    <row r="941" spans="1:3" s="6" customFormat="1" x14ac:dyDescent="0.2">
      <c r="A941" s="821" t="s">
        <v>314</v>
      </c>
      <c r="B941" s="821" t="s">
        <v>314</v>
      </c>
      <c r="C941" s="18">
        <v>132</v>
      </c>
    </row>
    <row r="942" spans="1:3" s="6" customFormat="1" x14ac:dyDescent="0.2">
      <c r="A942" s="821" t="s">
        <v>313</v>
      </c>
      <c r="B942" s="821" t="s">
        <v>313</v>
      </c>
      <c r="C942" s="18">
        <v>132</v>
      </c>
    </row>
    <row r="943" spans="1:3" s="6" customFormat="1" x14ac:dyDescent="0.2">
      <c r="A943" s="821" t="s">
        <v>312</v>
      </c>
      <c r="B943" s="821" t="s">
        <v>312</v>
      </c>
      <c r="C943" s="18">
        <v>217</v>
      </c>
    </row>
    <row r="944" spans="1:3" s="6" customFormat="1" x14ac:dyDescent="0.2">
      <c r="A944" s="821" t="s">
        <v>311</v>
      </c>
      <c r="B944" s="821" t="s">
        <v>311</v>
      </c>
      <c r="C944" s="18">
        <v>150</v>
      </c>
    </row>
    <row r="945" spans="1:3" s="6" customFormat="1" x14ac:dyDescent="0.2">
      <c r="A945" s="821" t="s">
        <v>310</v>
      </c>
      <c r="B945" s="821" t="s">
        <v>310</v>
      </c>
      <c r="C945" s="18">
        <v>262</v>
      </c>
    </row>
    <row r="946" spans="1:3" s="6" customFormat="1" x14ac:dyDescent="0.2">
      <c r="A946" s="821" t="s">
        <v>309</v>
      </c>
      <c r="B946" s="821" t="s">
        <v>309</v>
      </c>
      <c r="C946" s="18">
        <v>116</v>
      </c>
    </row>
    <row r="947" spans="1:3" s="6" customFormat="1" x14ac:dyDescent="0.2">
      <c r="A947" s="821" t="s">
        <v>308</v>
      </c>
      <c r="B947" s="821" t="s">
        <v>308</v>
      </c>
      <c r="C947" s="18">
        <v>343</v>
      </c>
    </row>
    <row r="948" spans="1:3" s="6" customFormat="1" x14ac:dyDescent="0.2">
      <c r="A948" s="821" t="s">
        <v>307</v>
      </c>
      <c r="B948" s="821" t="s">
        <v>307</v>
      </c>
      <c r="C948" s="18">
        <v>228</v>
      </c>
    </row>
    <row r="949" spans="1:3" s="6" customFormat="1" x14ac:dyDescent="0.2">
      <c r="A949" s="821" t="s">
        <v>306</v>
      </c>
      <c r="B949" s="821" t="s">
        <v>306</v>
      </c>
      <c r="C949" s="18">
        <v>148</v>
      </c>
    </row>
    <row r="950" spans="1:3" s="6" customFormat="1" x14ac:dyDescent="0.2">
      <c r="A950" s="821" t="s">
        <v>305</v>
      </c>
      <c r="B950" s="821" t="s">
        <v>305</v>
      </c>
      <c r="C950" s="18">
        <v>309</v>
      </c>
    </row>
    <row r="951" spans="1:3" s="6" customFormat="1" x14ac:dyDescent="0.2">
      <c r="A951" s="821" t="s">
        <v>304</v>
      </c>
      <c r="B951" s="821" t="s">
        <v>304</v>
      </c>
      <c r="C951" s="18">
        <v>171</v>
      </c>
    </row>
    <row r="952" spans="1:3" s="6" customFormat="1" x14ac:dyDescent="0.2">
      <c r="A952" s="821" t="s">
        <v>303</v>
      </c>
      <c r="B952" s="821" t="s">
        <v>303</v>
      </c>
      <c r="C952" s="18">
        <v>371</v>
      </c>
    </row>
    <row r="953" spans="1:3" s="6" customFormat="1" x14ac:dyDescent="0.2">
      <c r="A953" s="821" t="s">
        <v>302</v>
      </c>
      <c r="B953" s="821" t="s">
        <v>302</v>
      </c>
      <c r="C953" s="18">
        <v>275</v>
      </c>
    </row>
    <row r="954" spans="1:3" s="6" customFormat="1" x14ac:dyDescent="0.2">
      <c r="A954" s="821" t="s">
        <v>301</v>
      </c>
      <c r="B954" s="821" t="s">
        <v>301</v>
      </c>
      <c r="C954" s="18">
        <v>514</v>
      </c>
    </row>
    <row r="955" spans="1:3" s="6" customFormat="1" x14ac:dyDescent="0.2">
      <c r="A955" s="821" t="s">
        <v>300</v>
      </c>
      <c r="B955" s="821" t="s">
        <v>300</v>
      </c>
      <c r="C955" s="18">
        <v>377</v>
      </c>
    </row>
    <row r="956" spans="1:3" s="6" customFormat="1" x14ac:dyDescent="0.2">
      <c r="A956" s="821" t="s">
        <v>299</v>
      </c>
      <c r="B956" s="821" t="s">
        <v>299</v>
      </c>
      <c r="C956" s="18">
        <v>160</v>
      </c>
    </row>
    <row r="957" spans="1:3" s="6" customFormat="1" x14ac:dyDescent="0.2">
      <c r="A957" s="821" t="s">
        <v>298</v>
      </c>
      <c r="B957" s="821" t="s">
        <v>298</v>
      </c>
      <c r="C957" s="18">
        <v>151</v>
      </c>
    </row>
    <row r="958" spans="1:3" s="6" customFormat="1" x14ac:dyDescent="0.2">
      <c r="A958" s="821" t="s">
        <v>297</v>
      </c>
      <c r="B958" s="821" t="s">
        <v>297</v>
      </c>
      <c r="C958" s="18">
        <v>106</v>
      </c>
    </row>
    <row r="959" spans="1:3" s="6" customFormat="1" x14ac:dyDescent="0.2">
      <c r="A959" s="821" t="s">
        <v>296</v>
      </c>
      <c r="B959" s="821" t="s">
        <v>296</v>
      </c>
      <c r="C959" s="18">
        <v>30</v>
      </c>
    </row>
    <row r="960" spans="1:3" s="6" customFormat="1" x14ac:dyDescent="0.2">
      <c r="A960" s="821" t="s">
        <v>295</v>
      </c>
      <c r="B960" s="821" t="s">
        <v>295</v>
      </c>
      <c r="C960" s="18">
        <v>43</v>
      </c>
    </row>
    <row r="961" spans="1:3" s="6" customFormat="1" x14ac:dyDescent="0.2">
      <c r="A961" s="821" t="s">
        <v>294</v>
      </c>
      <c r="B961" s="821" t="s">
        <v>294</v>
      </c>
      <c r="C961" s="18">
        <v>82</v>
      </c>
    </row>
    <row r="962" spans="1:3" s="6" customFormat="1" x14ac:dyDescent="0.2">
      <c r="A962" s="821" t="s">
        <v>293</v>
      </c>
      <c r="B962" s="821" t="s">
        <v>293</v>
      </c>
      <c r="C962" s="18">
        <v>88</v>
      </c>
    </row>
    <row r="963" spans="1:3" s="6" customFormat="1" x14ac:dyDescent="0.2">
      <c r="A963" s="821" t="s">
        <v>292</v>
      </c>
      <c r="B963" s="821" t="s">
        <v>292</v>
      </c>
      <c r="C963" s="18">
        <v>154</v>
      </c>
    </row>
    <row r="964" spans="1:3" s="6" customFormat="1" x14ac:dyDescent="0.2">
      <c r="A964" s="821" t="s">
        <v>291</v>
      </c>
      <c r="B964" s="821" t="s">
        <v>291</v>
      </c>
      <c r="C964" s="18">
        <v>439</v>
      </c>
    </row>
    <row r="965" spans="1:3" s="6" customFormat="1" x14ac:dyDescent="0.2">
      <c r="A965" s="821" t="s">
        <v>290</v>
      </c>
      <c r="B965" s="821" t="s">
        <v>290</v>
      </c>
      <c r="C965" s="18">
        <v>39</v>
      </c>
    </row>
    <row r="966" spans="1:3" s="6" customFormat="1" x14ac:dyDescent="0.2">
      <c r="A966" s="821" t="s">
        <v>289</v>
      </c>
      <c r="B966" s="821" t="s">
        <v>289</v>
      </c>
      <c r="C966" s="18">
        <v>57</v>
      </c>
    </row>
    <row r="967" spans="1:3" s="6" customFormat="1" x14ac:dyDescent="0.2">
      <c r="A967" s="821" t="s">
        <v>288</v>
      </c>
      <c r="B967" s="821" t="s">
        <v>288</v>
      </c>
      <c r="C967" s="18">
        <v>57</v>
      </c>
    </row>
    <row r="968" spans="1:3" s="6" customFormat="1" x14ac:dyDescent="0.2">
      <c r="A968" s="821" t="s">
        <v>287</v>
      </c>
      <c r="B968" s="821" t="s">
        <v>287</v>
      </c>
      <c r="C968" s="18">
        <v>326</v>
      </c>
    </row>
    <row r="969" spans="1:3" s="6" customFormat="1" x14ac:dyDescent="0.2">
      <c r="A969" s="821" t="s">
        <v>286</v>
      </c>
      <c r="B969" s="821" t="s">
        <v>286</v>
      </c>
      <c r="C969" s="18">
        <v>68</v>
      </c>
    </row>
    <row r="970" spans="1:3" s="6" customFormat="1" x14ac:dyDescent="0.2">
      <c r="A970" s="821" t="s">
        <v>285</v>
      </c>
      <c r="B970" s="821" t="s">
        <v>285</v>
      </c>
      <c r="C970" s="18">
        <v>77</v>
      </c>
    </row>
    <row r="971" spans="1:3" s="6" customFormat="1" x14ac:dyDescent="0.2">
      <c r="A971" s="821" t="s">
        <v>1721</v>
      </c>
      <c r="B971" s="821" t="s">
        <v>1721</v>
      </c>
      <c r="C971" s="18">
        <v>131</v>
      </c>
    </row>
    <row r="972" spans="1:3" s="6" customFormat="1" x14ac:dyDescent="0.2">
      <c r="A972" s="821" t="s">
        <v>38</v>
      </c>
      <c r="B972" s="821" t="s">
        <v>38</v>
      </c>
      <c r="C972" s="18">
        <v>261</v>
      </c>
    </row>
    <row r="973" spans="1:3" s="6" customFormat="1" x14ac:dyDescent="0.2">
      <c r="A973" s="821" t="s">
        <v>37</v>
      </c>
      <c r="B973" s="821" t="s">
        <v>37</v>
      </c>
      <c r="C973" s="18">
        <v>294</v>
      </c>
    </row>
    <row r="974" spans="1:3" s="6" customFormat="1" x14ac:dyDescent="0.2">
      <c r="A974" s="821" t="s">
        <v>284</v>
      </c>
      <c r="B974" s="821" t="s">
        <v>284</v>
      </c>
      <c r="C974" s="18">
        <v>61</v>
      </c>
    </row>
    <row r="975" spans="1:3" s="6" customFormat="1" x14ac:dyDescent="0.2">
      <c r="A975" s="821" t="s">
        <v>283</v>
      </c>
      <c r="B975" s="821" t="s">
        <v>283</v>
      </c>
      <c r="C975" s="18">
        <v>66</v>
      </c>
    </row>
    <row r="976" spans="1:3" s="6" customFormat="1" x14ac:dyDescent="0.2">
      <c r="A976" s="821" t="s">
        <v>282</v>
      </c>
      <c r="B976" s="821" t="s">
        <v>282</v>
      </c>
      <c r="C976" s="18">
        <v>96</v>
      </c>
    </row>
    <row r="977" spans="1:3" s="6" customFormat="1" x14ac:dyDescent="0.2">
      <c r="A977" s="821" t="s">
        <v>281</v>
      </c>
      <c r="B977" s="821" t="s">
        <v>281</v>
      </c>
      <c r="C977" s="18">
        <v>243</v>
      </c>
    </row>
    <row r="978" spans="1:3" s="6" customFormat="1" x14ac:dyDescent="0.2">
      <c r="A978" s="821" t="s">
        <v>280</v>
      </c>
      <c r="B978" s="821" t="s">
        <v>280</v>
      </c>
      <c r="C978" s="18">
        <v>128</v>
      </c>
    </row>
    <row r="979" spans="1:3" s="6" customFormat="1" x14ac:dyDescent="0.2">
      <c r="A979" s="821" t="s">
        <v>279</v>
      </c>
      <c r="B979" s="821" t="s">
        <v>279</v>
      </c>
      <c r="C979" s="18">
        <v>192</v>
      </c>
    </row>
    <row r="980" spans="1:3" s="6" customFormat="1" x14ac:dyDescent="0.2">
      <c r="A980" s="821" t="s">
        <v>278</v>
      </c>
      <c r="B980" s="821" t="s">
        <v>278</v>
      </c>
      <c r="C980" s="18">
        <v>61</v>
      </c>
    </row>
    <row r="981" spans="1:3" s="6" customFormat="1" x14ac:dyDescent="0.2">
      <c r="A981" s="821" t="s">
        <v>277</v>
      </c>
      <c r="B981" s="821" t="s">
        <v>277</v>
      </c>
      <c r="C981" s="18">
        <v>285</v>
      </c>
    </row>
    <row r="982" spans="1:3" s="6" customFormat="1" x14ac:dyDescent="0.2">
      <c r="A982" s="821" t="s">
        <v>276</v>
      </c>
      <c r="B982" s="821" t="s">
        <v>276</v>
      </c>
      <c r="C982" s="18">
        <v>165</v>
      </c>
    </row>
    <row r="983" spans="1:3" s="6" customFormat="1" x14ac:dyDescent="0.2">
      <c r="A983" s="821" t="s">
        <v>275</v>
      </c>
      <c r="B983" s="821" t="s">
        <v>275</v>
      </c>
      <c r="C983" s="18">
        <v>78</v>
      </c>
    </row>
    <row r="984" spans="1:3" s="6" customFormat="1" x14ac:dyDescent="0.2">
      <c r="A984" s="821" t="s">
        <v>274</v>
      </c>
      <c r="B984" s="821" t="s">
        <v>274</v>
      </c>
      <c r="C984" s="18">
        <v>339</v>
      </c>
    </row>
    <row r="985" spans="1:3" s="6" customFormat="1" x14ac:dyDescent="0.2">
      <c r="A985" s="821" t="s">
        <v>273</v>
      </c>
      <c r="B985" s="821" t="s">
        <v>273</v>
      </c>
      <c r="C985" s="18">
        <v>98</v>
      </c>
    </row>
    <row r="986" spans="1:3" s="6" customFormat="1" x14ac:dyDescent="0.2">
      <c r="A986" s="821" t="s">
        <v>272</v>
      </c>
      <c r="B986" s="821" t="s">
        <v>272</v>
      </c>
      <c r="C986" s="18">
        <v>96</v>
      </c>
    </row>
    <row r="987" spans="1:3" s="6" customFormat="1" x14ac:dyDescent="0.2">
      <c r="A987" s="821" t="s">
        <v>271</v>
      </c>
      <c r="B987" s="821" t="s">
        <v>271</v>
      </c>
      <c r="C987" s="18">
        <v>209</v>
      </c>
    </row>
    <row r="988" spans="1:3" s="6" customFormat="1" x14ac:dyDescent="0.2">
      <c r="A988" s="821" t="s">
        <v>270</v>
      </c>
      <c r="B988" s="821" t="s">
        <v>270</v>
      </c>
      <c r="C988" s="18">
        <v>226</v>
      </c>
    </row>
    <row r="989" spans="1:3" s="6" customFormat="1" x14ac:dyDescent="0.2">
      <c r="A989" s="821" t="s">
        <v>1613</v>
      </c>
      <c r="B989" s="821" t="s">
        <v>1613</v>
      </c>
      <c r="C989" s="18">
        <v>179</v>
      </c>
    </row>
    <row r="990" spans="1:3" s="6" customFormat="1" x14ac:dyDescent="0.2">
      <c r="A990" s="821" t="s">
        <v>269</v>
      </c>
      <c r="B990" s="821" t="s">
        <v>269</v>
      </c>
      <c r="C990" s="18">
        <v>179</v>
      </c>
    </row>
    <row r="991" spans="1:3" s="6" customFormat="1" x14ac:dyDescent="0.2">
      <c r="A991" s="821" t="s">
        <v>268</v>
      </c>
      <c r="B991" s="821" t="s">
        <v>268</v>
      </c>
      <c r="C991" s="18">
        <v>230</v>
      </c>
    </row>
    <row r="992" spans="1:3" s="6" customFormat="1" x14ac:dyDescent="0.2">
      <c r="A992" s="821" t="s">
        <v>267</v>
      </c>
      <c r="B992" s="821" t="s">
        <v>267</v>
      </c>
      <c r="C992" s="18">
        <v>63</v>
      </c>
    </row>
    <row r="993" spans="1:3" s="6" customFormat="1" x14ac:dyDescent="0.2">
      <c r="A993" s="821" t="s">
        <v>266</v>
      </c>
      <c r="B993" s="821" t="s">
        <v>266</v>
      </c>
      <c r="C993" s="18">
        <v>43</v>
      </c>
    </row>
    <row r="994" spans="1:3" s="6" customFormat="1" x14ac:dyDescent="0.2">
      <c r="A994" s="821" t="s">
        <v>265</v>
      </c>
      <c r="B994" s="821" t="s">
        <v>265</v>
      </c>
      <c r="C994" s="18">
        <v>203</v>
      </c>
    </row>
    <row r="995" spans="1:3" s="6" customFormat="1" x14ac:dyDescent="0.2">
      <c r="A995" s="821" t="s">
        <v>264</v>
      </c>
      <c r="B995" s="821" t="s">
        <v>264</v>
      </c>
      <c r="C995" s="18">
        <v>97</v>
      </c>
    </row>
    <row r="996" spans="1:3" s="6" customFormat="1" x14ac:dyDescent="0.2">
      <c r="A996" s="821" t="s">
        <v>263</v>
      </c>
      <c r="B996" s="821" t="s">
        <v>263</v>
      </c>
      <c r="C996" s="18">
        <v>243</v>
      </c>
    </row>
    <row r="997" spans="1:3" s="6" customFormat="1" x14ac:dyDescent="0.2">
      <c r="A997" s="821" t="s">
        <v>262</v>
      </c>
      <c r="B997" s="821" t="s">
        <v>262</v>
      </c>
      <c r="C997" s="18">
        <v>179</v>
      </c>
    </row>
    <row r="998" spans="1:3" s="6" customFormat="1" x14ac:dyDescent="0.2">
      <c r="A998" s="821" t="s">
        <v>261</v>
      </c>
      <c r="B998" s="821" t="s">
        <v>261</v>
      </c>
      <c r="C998" s="18">
        <v>66</v>
      </c>
    </row>
    <row r="999" spans="1:3" s="6" customFormat="1" x14ac:dyDescent="0.2">
      <c r="A999" s="821" t="s">
        <v>1795</v>
      </c>
      <c r="B999" s="821" t="s">
        <v>1795</v>
      </c>
      <c r="C999" s="18">
        <v>202</v>
      </c>
    </row>
    <row r="1000" spans="1:3" s="6" customFormat="1" x14ac:dyDescent="0.2">
      <c r="A1000" s="821" t="s">
        <v>260</v>
      </c>
      <c r="B1000" s="821" t="s">
        <v>260</v>
      </c>
      <c r="C1000" s="18">
        <v>54</v>
      </c>
    </row>
    <row r="1001" spans="1:3" s="6" customFormat="1" x14ac:dyDescent="0.2">
      <c r="A1001" s="821" t="s">
        <v>259</v>
      </c>
      <c r="B1001" s="821" t="s">
        <v>259</v>
      </c>
      <c r="C1001" s="18">
        <v>70</v>
      </c>
    </row>
    <row r="1002" spans="1:3" s="6" customFormat="1" x14ac:dyDescent="0.2">
      <c r="A1002" s="821" t="s">
        <v>258</v>
      </c>
      <c r="B1002" s="821" t="s">
        <v>258</v>
      </c>
      <c r="C1002" s="18">
        <v>426</v>
      </c>
    </row>
    <row r="1003" spans="1:3" s="6" customFormat="1" x14ac:dyDescent="0.2">
      <c r="A1003" s="821" t="s">
        <v>257</v>
      </c>
      <c r="B1003" s="821" t="s">
        <v>257</v>
      </c>
      <c r="C1003" s="18">
        <v>426</v>
      </c>
    </row>
    <row r="1004" spans="1:3" s="6" customFormat="1" x14ac:dyDescent="0.2">
      <c r="A1004" s="821" t="s">
        <v>256</v>
      </c>
      <c r="B1004" s="821" t="s">
        <v>256</v>
      </c>
      <c r="C1004" s="18">
        <v>462</v>
      </c>
    </row>
    <row r="1005" spans="1:3" s="6" customFormat="1" x14ac:dyDescent="0.2">
      <c r="A1005" s="821" t="s">
        <v>255</v>
      </c>
      <c r="B1005" s="821" t="s">
        <v>255</v>
      </c>
      <c r="C1005" s="18">
        <v>172</v>
      </c>
    </row>
    <row r="1006" spans="1:3" s="6" customFormat="1" x14ac:dyDescent="0.2">
      <c r="A1006" s="821" t="s">
        <v>254</v>
      </c>
      <c r="B1006" s="821" t="s">
        <v>254</v>
      </c>
      <c r="C1006" s="18">
        <v>185</v>
      </c>
    </row>
    <row r="1007" spans="1:3" s="6" customFormat="1" x14ac:dyDescent="0.2">
      <c r="A1007" s="821" t="s">
        <v>253</v>
      </c>
      <c r="B1007" s="821" t="s">
        <v>253</v>
      </c>
      <c r="C1007" s="18">
        <v>182</v>
      </c>
    </row>
    <row r="1008" spans="1:3" s="6" customFormat="1" x14ac:dyDescent="0.2">
      <c r="A1008" s="821" t="s">
        <v>252</v>
      </c>
      <c r="B1008" s="821" t="s">
        <v>252</v>
      </c>
      <c r="C1008" s="18">
        <v>208</v>
      </c>
    </row>
    <row r="1009" spans="1:3" s="6" customFormat="1" x14ac:dyDescent="0.2">
      <c r="A1009" s="821" t="s">
        <v>251</v>
      </c>
      <c r="B1009" s="821" t="s">
        <v>251</v>
      </c>
      <c r="C1009" s="18">
        <v>254</v>
      </c>
    </row>
    <row r="1010" spans="1:3" s="6" customFormat="1" x14ac:dyDescent="0.2">
      <c r="A1010" s="821" t="s">
        <v>250</v>
      </c>
      <c r="B1010" s="821" t="s">
        <v>250</v>
      </c>
      <c r="C1010" s="18">
        <v>162</v>
      </c>
    </row>
    <row r="1011" spans="1:3" s="6" customFormat="1" x14ac:dyDescent="0.2">
      <c r="A1011" s="821" t="s">
        <v>249</v>
      </c>
      <c r="B1011" s="821" t="s">
        <v>249</v>
      </c>
      <c r="C1011" s="18">
        <v>205</v>
      </c>
    </row>
    <row r="1012" spans="1:3" s="6" customFormat="1" x14ac:dyDescent="0.2">
      <c r="A1012" s="821" t="s">
        <v>248</v>
      </c>
      <c r="B1012" s="821" t="s">
        <v>248</v>
      </c>
      <c r="C1012" s="18">
        <v>172</v>
      </c>
    </row>
    <row r="1013" spans="1:3" s="6" customFormat="1" x14ac:dyDescent="0.2">
      <c r="A1013" s="821" t="s">
        <v>247</v>
      </c>
      <c r="B1013" s="821" t="s">
        <v>247</v>
      </c>
      <c r="C1013" s="18">
        <v>75</v>
      </c>
    </row>
    <row r="1014" spans="1:3" s="6" customFormat="1" x14ac:dyDescent="0.2">
      <c r="A1014" s="821" t="s">
        <v>246</v>
      </c>
      <c r="B1014" s="821" t="s">
        <v>246</v>
      </c>
      <c r="C1014" s="18">
        <v>254</v>
      </c>
    </row>
    <row r="1015" spans="1:3" s="6" customFormat="1" x14ac:dyDescent="0.2">
      <c r="A1015" s="821" t="s">
        <v>245</v>
      </c>
      <c r="B1015" s="821" t="s">
        <v>245</v>
      </c>
      <c r="C1015" s="18">
        <v>223</v>
      </c>
    </row>
    <row r="1016" spans="1:3" s="6" customFormat="1" x14ac:dyDescent="0.2">
      <c r="A1016" s="821" t="s">
        <v>1614</v>
      </c>
      <c r="B1016" s="821" t="s">
        <v>1614</v>
      </c>
      <c r="C1016" s="18">
        <v>354</v>
      </c>
    </row>
    <row r="1017" spans="1:3" s="6" customFormat="1" x14ac:dyDescent="0.2">
      <c r="A1017" s="821" t="s">
        <v>1615</v>
      </c>
      <c r="B1017" s="821" t="s">
        <v>1615</v>
      </c>
      <c r="C1017" s="18">
        <v>141</v>
      </c>
    </row>
    <row r="1018" spans="1:3" s="6" customFormat="1" x14ac:dyDescent="0.2">
      <c r="A1018" s="821" t="s">
        <v>244</v>
      </c>
      <c r="B1018" s="821" t="s">
        <v>244</v>
      </c>
      <c r="C1018" s="18">
        <v>961</v>
      </c>
    </row>
    <row r="1019" spans="1:3" s="6" customFormat="1" x14ac:dyDescent="0.2">
      <c r="A1019" s="821" t="s">
        <v>243</v>
      </c>
      <c r="B1019" s="821" t="s">
        <v>243</v>
      </c>
      <c r="C1019" s="18">
        <v>487</v>
      </c>
    </row>
    <row r="1020" spans="1:3" s="6" customFormat="1" x14ac:dyDescent="0.2">
      <c r="A1020" s="821" t="s">
        <v>242</v>
      </c>
      <c r="B1020" s="821" t="s">
        <v>242</v>
      </c>
      <c r="C1020" s="18">
        <v>516</v>
      </c>
    </row>
    <row r="1021" spans="1:3" s="6" customFormat="1" x14ac:dyDescent="0.2">
      <c r="A1021" s="821" t="s">
        <v>241</v>
      </c>
      <c r="B1021" s="821" t="s">
        <v>241</v>
      </c>
      <c r="C1021" s="18">
        <v>755</v>
      </c>
    </row>
    <row r="1022" spans="1:3" s="6" customFormat="1" x14ac:dyDescent="0.2">
      <c r="A1022" s="821" t="s">
        <v>240</v>
      </c>
      <c r="B1022" s="821" t="s">
        <v>240</v>
      </c>
      <c r="C1022" s="18">
        <v>1399</v>
      </c>
    </row>
    <row r="1023" spans="1:3" s="6" customFormat="1" x14ac:dyDescent="0.2">
      <c r="A1023" s="821" t="s">
        <v>239</v>
      </c>
      <c r="B1023" s="821" t="s">
        <v>239</v>
      </c>
      <c r="C1023" s="18">
        <v>1006</v>
      </c>
    </row>
    <row r="1024" spans="1:3" s="6" customFormat="1" x14ac:dyDescent="0.2">
      <c r="A1024" s="821" t="s">
        <v>238</v>
      </c>
      <c r="B1024" s="821" t="s">
        <v>238</v>
      </c>
      <c r="C1024" s="18">
        <v>1508</v>
      </c>
    </row>
    <row r="1025" spans="1:3" s="6" customFormat="1" x14ac:dyDescent="0.2">
      <c r="A1025" s="821" t="s">
        <v>237</v>
      </c>
      <c r="B1025" s="821" t="s">
        <v>237</v>
      </c>
      <c r="C1025" s="18">
        <v>1845</v>
      </c>
    </row>
    <row r="1026" spans="1:3" s="6" customFormat="1" x14ac:dyDescent="0.2">
      <c r="A1026" s="821" t="s">
        <v>236</v>
      </c>
      <c r="B1026" s="821" t="s">
        <v>236</v>
      </c>
      <c r="C1026" s="18">
        <v>1358</v>
      </c>
    </row>
    <row r="1027" spans="1:3" s="6" customFormat="1" x14ac:dyDescent="0.2">
      <c r="A1027" s="821" t="s">
        <v>1828</v>
      </c>
      <c r="B1027" s="821" t="s">
        <v>1828</v>
      </c>
      <c r="C1027" s="18">
        <v>7703</v>
      </c>
    </row>
    <row r="1028" spans="1:3" s="6" customFormat="1" x14ac:dyDescent="0.2">
      <c r="A1028" s="821" t="s">
        <v>1697</v>
      </c>
      <c r="B1028" s="821" t="s">
        <v>1697</v>
      </c>
      <c r="C1028" s="18">
        <v>24203</v>
      </c>
    </row>
    <row r="1029" spans="1:3" s="6" customFormat="1" x14ac:dyDescent="0.2">
      <c r="A1029" s="821" t="s">
        <v>1698</v>
      </c>
      <c r="B1029" s="821" t="s">
        <v>1698</v>
      </c>
      <c r="C1029" s="18">
        <v>29302</v>
      </c>
    </row>
    <row r="1030" spans="1:3" s="6" customFormat="1" x14ac:dyDescent="0.2">
      <c r="A1030" s="821" t="s">
        <v>1702</v>
      </c>
      <c r="B1030" s="821" t="s">
        <v>1702</v>
      </c>
      <c r="C1030" s="18">
        <v>36626</v>
      </c>
    </row>
    <row r="1031" spans="1:3" s="6" customFormat="1" x14ac:dyDescent="0.2">
      <c r="A1031" s="821" t="s">
        <v>1699</v>
      </c>
      <c r="B1031" s="821" t="s">
        <v>1699</v>
      </c>
      <c r="C1031" s="18">
        <v>39971</v>
      </c>
    </row>
    <row r="1032" spans="1:3" s="6" customFormat="1" x14ac:dyDescent="0.2">
      <c r="A1032" s="821" t="s">
        <v>1700</v>
      </c>
      <c r="B1032" s="821" t="s">
        <v>1700</v>
      </c>
      <c r="C1032" s="18">
        <v>17051</v>
      </c>
    </row>
    <row r="1033" spans="1:3" s="6" customFormat="1" x14ac:dyDescent="0.2">
      <c r="A1033" s="821" t="s">
        <v>1701</v>
      </c>
      <c r="B1033" s="821" t="s">
        <v>1701</v>
      </c>
      <c r="C1033" s="18">
        <v>19272</v>
      </c>
    </row>
    <row r="1034" spans="1:3" s="6" customFormat="1" x14ac:dyDescent="0.2">
      <c r="A1034" s="821" t="s">
        <v>1696</v>
      </c>
      <c r="B1034" s="821" t="s">
        <v>1696</v>
      </c>
      <c r="C1034" s="18">
        <v>21251</v>
      </c>
    </row>
    <row r="1035" spans="1:3" s="6" customFormat="1" x14ac:dyDescent="0.2">
      <c r="A1035" s="821" t="s">
        <v>1796</v>
      </c>
      <c r="B1035" s="821" t="s">
        <v>1796</v>
      </c>
      <c r="C1035" s="18">
        <v>41246</v>
      </c>
    </row>
    <row r="1036" spans="1:3" s="6" customFormat="1" x14ac:dyDescent="0.2">
      <c r="A1036" s="821" t="s">
        <v>235</v>
      </c>
      <c r="B1036" s="821" t="s">
        <v>235</v>
      </c>
      <c r="C1036" s="18">
        <v>968</v>
      </c>
    </row>
    <row r="1037" spans="1:3" s="6" customFormat="1" x14ac:dyDescent="0.2">
      <c r="A1037" s="821" t="s">
        <v>234</v>
      </c>
      <c r="B1037" s="821" t="s">
        <v>234</v>
      </c>
      <c r="C1037" s="18">
        <v>968</v>
      </c>
    </row>
    <row r="1038" spans="1:3" s="6" customFormat="1" x14ac:dyDescent="0.2">
      <c r="A1038" s="821" t="s">
        <v>233</v>
      </c>
      <c r="B1038" s="821" t="s">
        <v>233</v>
      </c>
      <c r="C1038" s="18">
        <v>999</v>
      </c>
    </row>
    <row r="1039" spans="1:3" s="6" customFormat="1" x14ac:dyDescent="0.2">
      <c r="A1039" s="821" t="s">
        <v>232</v>
      </c>
      <c r="B1039" s="821" t="s">
        <v>232</v>
      </c>
      <c r="C1039" s="18">
        <v>1214</v>
      </c>
    </row>
    <row r="1040" spans="1:3" s="6" customFormat="1" x14ac:dyDescent="0.2">
      <c r="A1040" s="821" t="s">
        <v>231</v>
      </c>
      <c r="B1040" s="821" t="s">
        <v>231</v>
      </c>
      <c r="C1040" s="18">
        <v>169</v>
      </c>
    </row>
    <row r="1041" spans="1:3" s="6" customFormat="1" x14ac:dyDescent="0.2">
      <c r="A1041" s="821" t="s">
        <v>230</v>
      </c>
      <c r="B1041" s="821" t="s">
        <v>230</v>
      </c>
      <c r="C1041" s="18">
        <v>169</v>
      </c>
    </row>
    <row r="1042" spans="1:3" s="6" customFormat="1" x14ac:dyDescent="0.2">
      <c r="A1042" s="821" t="s">
        <v>229</v>
      </c>
      <c r="B1042" s="821" t="s">
        <v>229</v>
      </c>
      <c r="C1042" s="18">
        <v>157</v>
      </c>
    </row>
    <row r="1043" spans="1:3" s="6" customFormat="1" x14ac:dyDescent="0.2">
      <c r="A1043" s="821" t="s">
        <v>228</v>
      </c>
      <c r="B1043" s="821" t="s">
        <v>228</v>
      </c>
      <c r="C1043" s="18">
        <v>29335</v>
      </c>
    </row>
    <row r="1044" spans="1:3" s="6" customFormat="1" x14ac:dyDescent="0.2">
      <c r="A1044" s="821" t="s">
        <v>227</v>
      </c>
      <c r="B1044" s="821" t="s">
        <v>227</v>
      </c>
      <c r="C1044" s="18">
        <v>21265</v>
      </c>
    </row>
    <row r="1045" spans="1:3" s="6" customFormat="1" x14ac:dyDescent="0.2">
      <c r="A1045" s="821" t="s">
        <v>226</v>
      </c>
      <c r="B1045" s="821" t="s">
        <v>226</v>
      </c>
      <c r="C1045" s="18">
        <v>25505</v>
      </c>
    </row>
    <row r="1046" spans="1:3" s="6" customFormat="1" x14ac:dyDescent="0.2">
      <c r="A1046" s="821" t="s">
        <v>225</v>
      </c>
      <c r="B1046" s="821" t="s">
        <v>225</v>
      </c>
      <c r="C1046" s="18">
        <v>29755</v>
      </c>
    </row>
    <row r="1047" spans="1:3" s="6" customFormat="1" x14ac:dyDescent="0.2">
      <c r="A1047" s="821" t="s">
        <v>224</v>
      </c>
      <c r="B1047" s="821" t="s">
        <v>224</v>
      </c>
      <c r="C1047" s="18">
        <v>34015</v>
      </c>
    </row>
    <row r="1048" spans="1:3" s="6" customFormat="1" x14ac:dyDescent="0.2">
      <c r="A1048" s="821" t="s">
        <v>223</v>
      </c>
      <c r="B1048" s="821" t="s">
        <v>223</v>
      </c>
      <c r="C1048" s="18">
        <v>20450</v>
      </c>
    </row>
    <row r="1049" spans="1:3" s="6" customFormat="1" x14ac:dyDescent="0.2">
      <c r="A1049" s="821" t="s">
        <v>222</v>
      </c>
      <c r="B1049" s="821" t="s">
        <v>222</v>
      </c>
      <c r="C1049" s="18">
        <v>19357</v>
      </c>
    </row>
    <row r="1050" spans="1:3" s="6" customFormat="1" x14ac:dyDescent="0.2">
      <c r="A1050" s="821" t="s">
        <v>221</v>
      </c>
      <c r="B1050" s="821" t="s">
        <v>221</v>
      </c>
      <c r="C1050" s="18">
        <v>21357</v>
      </c>
    </row>
    <row r="1051" spans="1:3" s="6" customFormat="1" x14ac:dyDescent="0.2">
      <c r="A1051" s="821" t="s">
        <v>220</v>
      </c>
      <c r="B1051" s="821" t="s">
        <v>220</v>
      </c>
      <c r="C1051" s="18">
        <v>24008</v>
      </c>
    </row>
    <row r="1052" spans="1:3" s="6" customFormat="1" x14ac:dyDescent="0.2">
      <c r="A1052" s="821" t="s">
        <v>219</v>
      </c>
      <c r="B1052" s="821" t="s">
        <v>219</v>
      </c>
      <c r="C1052" s="18">
        <v>27662</v>
      </c>
    </row>
    <row r="1053" spans="1:3" s="6" customFormat="1" x14ac:dyDescent="0.2">
      <c r="A1053" s="821" t="s">
        <v>218</v>
      </c>
      <c r="B1053" s="821" t="s">
        <v>218</v>
      </c>
      <c r="C1053" s="18">
        <v>21265</v>
      </c>
    </row>
    <row r="1054" spans="1:3" s="6" customFormat="1" x14ac:dyDescent="0.2">
      <c r="A1054" s="821" t="s">
        <v>1797</v>
      </c>
      <c r="B1054" s="821" t="s">
        <v>1797</v>
      </c>
      <c r="C1054" s="18">
        <v>21265</v>
      </c>
    </row>
    <row r="1055" spans="1:3" s="6" customFormat="1" x14ac:dyDescent="0.2">
      <c r="A1055" s="821" t="s">
        <v>217</v>
      </c>
      <c r="B1055" s="821" t="s">
        <v>217</v>
      </c>
      <c r="C1055" s="18">
        <v>25505</v>
      </c>
    </row>
    <row r="1056" spans="1:3" s="6" customFormat="1" x14ac:dyDescent="0.2">
      <c r="A1056" s="821" t="s">
        <v>1798</v>
      </c>
      <c r="B1056" s="821" t="s">
        <v>1798</v>
      </c>
      <c r="C1056" s="18">
        <v>25505</v>
      </c>
    </row>
    <row r="1057" spans="1:3" s="6" customFormat="1" x14ac:dyDescent="0.2">
      <c r="A1057" s="821" t="s">
        <v>216</v>
      </c>
      <c r="B1057" s="821" t="s">
        <v>216</v>
      </c>
      <c r="C1057" s="18">
        <v>29755</v>
      </c>
    </row>
    <row r="1058" spans="1:3" s="6" customFormat="1" x14ac:dyDescent="0.2">
      <c r="A1058" s="821" t="s">
        <v>1799</v>
      </c>
      <c r="B1058" s="821" t="s">
        <v>1799</v>
      </c>
      <c r="C1058" s="18">
        <v>29755</v>
      </c>
    </row>
    <row r="1059" spans="1:3" s="6" customFormat="1" x14ac:dyDescent="0.2">
      <c r="A1059" s="821" t="s">
        <v>215</v>
      </c>
      <c r="B1059" s="821" t="s">
        <v>215</v>
      </c>
      <c r="C1059" s="18">
        <v>34015</v>
      </c>
    </row>
    <row r="1060" spans="1:3" s="6" customFormat="1" x14ac:dyDescent="0.2">
      <c r="A1060" s="821" t="s">
        <v>1800</v>
      </c>
      <c r="B1060" s="821" t="s">
        <v>1800</v>
      </c>
      <c r="C1060" s="18">
        <v>34015</v>
      </c>
    </row>
    <row r="1061" spans="1:3" s="6" customFormat="1" x14ac:dyDescent="0.2">
      <c r="A1061" s="821" t="s">
        <v>1801</v>
      </c>
      <c r="B1061" s="821" t="s">
        <v>1801</v>
      </c>
      <c r="C1061" s="18">
        <v>37415</v>
      </c>
    </row>
    <row r="1062" spans="1:3" s="6" customFormat="1" x14ac:dyDescent="0.2">
      <c r="A1062" s="821" t="s">
        <v>1802</v>
      </c>
      <c r="B1062" s="821" t="s">
        <v>1802</v>
      </c>
      <c r="C1062" s="18">
        <v>41155</v>
      </c>
    </row>
    <row r="1063" spans="1:3" s="6" customFormat="1" x14ac:dyDescent="0.2">
      <c r="A1063" s="821" t="s">
        <v>214</v>
      </c>
      <c r="B1063" s="821" t="s">
        <v>214</v>
      </c>
      <c r="C1063" s="18">
        <v>20450</v>
      </c>
    </row>
    <row r="1064" spans="1:3" s="6" customFormat="1" x14ac:dyDescent="0.2">
      <c r="A1064" s="821" t="s">
        <v>1803</v>
      </c>
      <c r="B1064" s="821" t="s">
        <v>1803</v>
      </c>
      <c r="C1064" s="18">
        <v>20450</v>
      </c>
    </row>
    <row r="1065" spans="1:3" s="6" customFormat="1" x14ac:dyDescent="0.2">
      <c r="A1065" s="821" t="s">
        <v>213</v>
      </c>
      <c r="B1065" s="821" t="s">
        <v>212</v>
      </c>
      <c r="C1065" s="18">
        <v>3310</v>
      </c>
    </row>
    <row r="1066" spans="1:3" s="6" customFormat="1" x14ac:dyDescent="0.2">
      <c r="A1066" s="821" t="s">
        <v>211</v>
      </c>
      <c r="B1066" s="821" t="s">
        <v>211</v>
      </c>
      <c r="C1066" s="18">
        <v>3310</v>
      </c>
    </row>
    <row r="1067" spans="1:3" s="6" customFormat="1" x14ac:dyDescent="0.2">
      <c r="A1067" s="821" t="s">
        <v>210</v>
      </c>
      <c r="B1067" s="821" t="s">
        <v>210</v>
      </c>
      <c r="C1067" s="18">
        <v>2858</v>
      </c>
    </row>
    <row r="1068" spans="1:3" s="6" customFormat="1" x14ac:dyDescent="0.2">
      <c r="A1068" s="821" t="s">
        <v>209</v>
      </c>
      <c r="B1068" s="821" t="s">
        <v>209</v>
      </c>
      <c r="C1068" s="18">
        <v>2886</v>
      </c>
    </row>
    <row r="1069" spans="1:3" s="6" customFormat="1" x14ac:dyDescent="0.2">
      <c r="A1069" s="821" t="s">
        <v>208</v>
      </c>
      <c r="B1069" s="821" t="s">
        <v>208</v>
      </c>
      <c r="C1069" s="18">
        <v>3651</v>
      </c>
    </row>
    <row r="1070" spans="1:3" s="6" customFormat="1" x14ac:dyDescent="0.2">
      <c r="A1070" s="821" t="s">
        <v>207</v>
      </c>
      <c r="B1070" s="821" t="s">
        <v>207</v>
      </c>
      <c r="C1070" s="18">
        <v>3000</v>
      </c>
    </row>
    <row r="1071" spans="1:3" s="6" customFormat="1" x14ac:dyDescent="0.2">
      <c r="A1071" s="821" t="s">
        <v>206</v>
      </c>
      <c r="B1071" s="821" t="s">
        <v>205</v>
      </c>
      <c r="C1071" s="18">
        <v>2852</v>
      </c>
    </row>
    <row r="1072" spans="1:3" s="6" customFormat="1" x14ac:dyDescent="0.2">
      <c r="A1072" s="821" t="s">
        <v>204</v>
      </c>
      <c r="B1072" s="821" t="s">
        <v>204</v>
      </c>
      <c r="C1072" s="18">
        <v>2852</v>
      </c>
    </row>
    <row r="1073" spans="1:3" s="6" customFormat="1" x14ac:dyDescent="0.2">
      <c r="A1073" s="821" t="s">
        <v>203</v>
      </c>
      <c r="B1073" s="821" t="s">
        <v>203</v>
      </c>
      <c r="C1073" s="18">
        <v>1560</v>
      </c>
    </row>
    <row r="1074" spans="1:3" s="6" customFormat="1" x14ac:dyDescent="0.2">
      <c r="A1074" s="821" t="s">
        <v>202</v>
      </c>
      <c r="B1074" s="821" t="s">
        <v>202</v>
      </c>
      <c r="C1074" s="18">
        <v>16748</v>
      </c>
    </row>
    <row r="1075" spans="1:3" s="6" customFormat="1" x14ac:dyDescent="0.2">
      <c r="A1075" s="821" t="s">
        <v>201</v>
      </c>
      <c r="B1075" s="821" t="s">
        <v>201</v>
      </c>
      <c r="C1075" s="18">
        <v>23447</v>
      </c>
    </row>
    <row r="1076" spans="1:3" s="6" customFormat="1" x14ac:dyDescent="0.2">
      <c r="A1076" s="821" t="s">
        <v>200</v>
      </c>
      <c r="B1076" s="821" t="s">
        <v>200</v>
      </c>
      <c r="C1076" s="18">
        <v>27909</v>
      </c>
    </row>
    <row r="1077" spans="1:3" s="6" customFormat="1" x14ac:dyDescent="0.2">
      <c r="A1077" s="821" t="s">
        <v>199</v>
      </c>
      <c r="B1077" s="821" t="s">
        <v>198</v>
      </c>
      <c r="C1077" s="18">
        <v>2966</v>
      </c>
    </row>
    <row r="1078" spans="1:3" s="6" customFormat="1" x14ac:dyDescent="0.2">
      <c r="A1078" s="821" t="s">
        <v>197</v>
      </c>
      <c r="B1078" s="821" t="s">
        <v>197</v>
      </c>
      <c r="C1078" s="18">
        <v>3504</v>
      </c>
    </row>
    <row r="1079" spans="1:3" s="6" customFormat="1" x14ac:dyDescent="0.2">
      <c r="A1079" s="821" t="s">
        <v>196</v>
      </c>
      <c r="B1079" s="821" t="s">
        <v>196</v>
      </c>
      <c r="C1079" s="18">
        <v>3554</v>
      </c>
    </row>
    <row r="1080" spans="1:3" s="6" customFormat="1" x14ac:dyDescent="0.2">
      <c r="A1080" s="821" t="s">
        <v>195</v>
      </c>
      <c r="B1080" s="821" t="s">
        <v>195</v>
      </c>
      <c r="C1080" s="18">
        <v>2966</v>
      </c>
    </row>
    <row r="1081" spans="1:3" s="6" customFormat="1" x14ac:dyDescent="0.2">
      <c r="A1081" s="821" t="s">
        <v>194</v>
      </c>
      <c r="B1081" s="821" t="s">
        <v>194</v>
      </c>
      <c r="C1081" s="18">
        <v>3504</v>
      </c>
    </row>
    <row r="1082" spans="1:3" s="6" customFormat="1" x14ac:dyDescent="0.2">
      <c r="A1082" s="821" t="s">
        <v>193</v>
      </c>
      <c r="B1082" s="821" t="s">
        <v>193</v>
      </c>
      <c r="C1082" s="18">
        <v>3554</v>
      </c>
    </row>
    <row r="1083" spans="1:3" s="6" customFormat="1" x14ac:dyDescent="0.2">
      <c r="A1083" s="821" t="s">
        <v>192</v>
      </c>
      <c r="B1083" s="821" t="s">
        <v>192</v>
      </c>
      <c r="C1083" s="18">
        <v>3309</v>
      </c>
    </row>
    <row r="1084" spans="1:3" s="6" customFormat="1" x14ac:dyDescent="0.2">
      <c r="A1084" s="821" t="s">
        <v>191</v>
      </c>
      <c r="B1084" s="821" t="s">
        <v>191</v>
      </c>
      <c r="C1084" s="18">
        <v>3847</v>
      </c>
    </row>
    <row r="1085" spans="1:3" s="6" customFormat="1" x14ac:dyDescent="0.2">
      <c r="A1085" s="821" t="s">
        <v>190</v>
      </c>
      <c r="B1085" s="821" t="s">
        <v>190</v>
      </c>
      <c r="C1085" s="18">
        <v>3897</v>
      </c>
    </row>
    <row r="1086" spans="1:3" s="6" customFormat="1" x14ac:dyDescent="0.2">
      <c r="A1086" s="821" t="s">
        <v>189</v>
      </c>
      <c r="B1086" s="821" t="s">
        <v>188</v>
      </c>
      <c r="C1086" s="18">
        <v>2512</v>
      </c>
    </row>
    <row r="1087" spans="1:3" s="6" customFormat="1" x14ac:dyDescent="0.2">
      <c r="A1087" s="821" t="s">
        <v>187</v>
      </c>
      <c r="B1087" s="821" t="s">
        <v>187</v>
      </c>
      <c r="C1087" s="18">
        <v>3050</v>
      </c>
    </row>
    <row r="1088" spans="1:3" s="6" customFormat="1" x14ac:dyDescent="0.2">
      <c r="A1088" s="821" t="s">
        <v>186</v>
      </c>
      <c r="B1088" s="821" t="s">
        <v>186</v>
      </c>
      <c r="C1088" s="18">
        <v>3100</v>
      </c>
    </row>
    <row r="1089" spans="1:3" s="6" customFormat="1" x14ac:dyDescent="0.2">
      <c r="A1089" s="821" t="s">
        <v>185</v>
      </c>
      <c r="B1089" s="821" t="s">
        <v>185</v>
      </c>
      <c r="C1089" s="18">
        <v>2512</v>
      </c>
    </row>
    <row r="1090" spans="1:3" s="6" customFormat="1" x14ac:dyDescent="0.2">
      <c r="A1090" s="821" t="s">
        <v>184</v>
      </c>
      <c r="B1090" s="821" t="s">
        <v>184</v>
      </c>
      <c r="C1090" s="18">
        <v>3050</v>
      </c>
    </row>
    <row r="1091" spans="1:3" s="6" customFormat="1" x14ac:dyDescent="0.2">
      <c r="A1091" s="821" t="s">
        <v>183</v>
      </c>
      <c r="B1091" s="821" t="s">
        <v>183</v>
      </c>
      <c r="C1091" s="18">
        <v>3100</v>
      </c>
    </row>
    <row r="1092" spans="1:3" s="6" customFormat="1" x14ac:dyDescent="0.2">
      <c r="A1092" s="821" t="s">
        <v>182</v>
      </c>
      <c r="B1092" s="821" t="s">
        <v>182</v>
      </c>
      <c r="C1092" s="18">
        <v>446</v>
      </c>
    </row>
    <row r="1093" spans="1:3" s="6" customFormat="1" x14ac:dyDescent="0.2">
      <c r="A1093" s="821" t="s">
        <v>26</v>
      </c>
      <c r="B1093" s="821" t="s">
        <v>26</v>
      </c>
      <c r="C1093" s="18">
        <v>496</v>
      </c>
    </row>
    <row r="1094" spans="1:3" s="6" customFormat="1" x14ac:dyDescent="0.2">
      <c r="A1094" s="821" t="s">
        <v>181</v>
      </c>
      <c r="B1094" s="821" t="s">
        <v>181</v>
      </c>
      <c r="C1094" s="18">
        <v>446</v>
      </c>
    </row>
    <row r="1095" spans="1:3" s="6" customFormat="1" x14ac:dyDescent="0.2">
      <c r="A1095" s="821" t="s">
        <v>180</v>
      </c>
      <c r="B1095" s="821" t="s">
        <v>180</v>
      </c>
      <c r="C1095" s="18">
        <v>335</v>
      </c>
    </row>
    <row r="1096" spans="1:3" s="6" customFormat="1" x14ac:dyDescent="0.2">
      <c r="A1096" s="821" t="s">
        <v>1180</v>
      </c>
      <c r="B1096" s="821" t="s">
        <v>1180</v>
      </c>
      <c r="C1096" s="18">
        <v>271</v>
      </c>
    </row>
    <row r="1097" spans="1:3" s="6" customFormat="1" x14ac:dyDescent="0.2">
      <c r="A1097" s="821" t="s">
        <v>179</v>
      </c>
      <c r="B1097" s="821" t="s">
        <v>179</v>
      </c>
      <c r="C1097" s="18">
        <v>443</v>
      </c>
    </row>
    <row r="1098" spans="1:3" s="6" customFormat="1" x14ac:dyDescent="0.2">
      <c r="A1098" s="821" t="s">
        <v>178</v>
      </c>
      <c r="B1098" s="821" t="s">
        <v>178</v>
      </c>
      <c r="C1098" s="18">
        <v>19462</v>
      </c>
    </row>
    <row r="1099" spans="1:3" s="6" customFormat="1" x14ac:dyDescent="0.2">
      <c r="A1099" s="821" t="s">
        <v>177</v>
      </c>
      <c r="B1099" s="821" t="s">
        <v>177</v>
      </c>
      <c r="C1099" s="18">
        <v>23350</v>
      </c>
    </row>
    <row r="1100" spans="1:3" s="6" customFormat="1" x14ac:dyDescent="0.2">
      <c r="A1100" s="821" t="s">
        <v>176</v>
      </c>
      <c r="B1100" s="821" t="s">
        <v>176</v>
      </c>
      <c r="C1100" s="18">
        <v>27244</v>
      </c>
    </row>
    <row r="1101" spans="1:3" s="6" customFormat="1" x14ac:dyDescent="0.2">
      <c r="A1101" s="821" t="s">
        <v>175</v>
      </c>
      <c r="B1101" s="821" t="s">
        <v>175</v>
      </c>
      <c r="C1101" s="18">
        <v>31121</v>
      </c>
    </row>
    <row r="1102" spans="1:3" s="6" customFormat="1" x14ac:dyDescent="0.2">
      <c r="A1102" s="821" t="s">
        <v>174</v>
      </c>
      <c r="B1102" s="821" t="s">
        <v>174</v>
      </c>
      <c r="C1102" s="18">
        <v>18288</v>
      </c>
    </row>
    <row r="1103" spans="1:3" s="6" customFormat="1" x14ac:dyDescent="0.2">
      <c r="A1103" s="821" t="s">
        <v>1712</v>
      </c>
      <c r="B1103" s="821" t="s">
        <v>1712</v>
      </c>
      <c r="C1103" s="18">
        <v>20408</v>
      </c>
    </row>
    <row r="1104" spans="1:3" s="6" customFormat="1" x14ac:dyDescent="0.2">
      <c r="A1104" s="821" t="s">
        <v>1711</v>
      </c>
      <c r="B1104" s="821" t="s">
        <v>1711</v>
      </c>
      <c r="C1104" s="18">
        <v>19392</v>
      </c>
    </row>
    <row r="1105" spans="1:3" s="6" customFormat="1" x14ac:dyDescent="0.2">
      <c r="A1105" s="821" t="s">
        <v>173</v>
      </c>
      <c r="B1105" s="821" t="s">
        <v>173</v>
      </c>
      <c r="C1105" s="18">
        <v>974</v>
      </c>
    </row>
    <row r="1106" spans="1:3" s="6" customFormat="1" x14ac:dyDescent="0.2">
      <c r="A1106" s="821" t="s">
        <v>172</v>
      </c>
      <c r="B1106" s="821" t="s">
        <v>172</v>
      </c>
      <c r="C1106" s="18">
        <v>1153</v>
      </c>
    </row>
    <row r="1107" spans="1:3" s="6" customFormat="1" x14ac:dyDescent="0.2">
      <c r="A1107" s="821" t="s">
        <v>171</v>
      </c>
      <c r="B1107" s="821" t="s">
        <v>171</v>
      </c>
      <c r="C1107" s="18">
        <v>1035</v>
      </c>
    </row>
    <row r="1108" spans="1:3" s="6" customFormat="1" x14ac:dyDescent="0.2">
      <c r="A1108" s="821" t="s">
        <v>170</v>
      </c>
      <c r="B1108" s="821" t="s">
        <v>170</v>
      </c>
      <c r="C1108" s="18">
        <v>1214</v>
      </c>
    </row>
    <row r="1109" spans="1:3" s="6" customFormat="1" x14ac:dyDescent="0.2">
      <c r="A1109" s="821" t="s">
        <v>169</v>
      </c>
      <c r="B1109" s="821" t="s">
        <v>169</v>
      </c>
      <c r="C1109" s="18">
        <v>1269</v>
      </c>
    </row>
    <row r="1110" spans="1:3" s="6" customFormat="1" x14ac:dyDescent="0.2">
      <c r="A1110" s="821" t="s">
        <v>168</v>
      </c>
      <c r="B1110" s="821" t="s">
        <v>168</v>
      </c>
      <c r="C1110" s="18">
        <v>1448</v>
      </c>
    </row>
    <row r="1111" spans="1:3" s="6" customFormat="1" x14ac:dyDescent="0.2">
      <c r="A1111" s="821" t="s">
        <v>167</v>
      </c>
      <c r="B1111" s="821" t="s">
        <v>167</v>
      </c>
      <c r="C1111" s="18">
        <v>2476</v>
      </c>
    </row>
    <row r="1112" spans="1:3" s="6" customFormat="1" x14ac:dyDescent="0.2">
      <c r="A1112" s="821" t="s">
        <v>166</v>
      </c>
      <c r="B1112" s="821" t="s">
        <v>166</v>
      </c>
      <c r="C1112" s="18">
        <v>3242</v>
      </c>
    </row>
    <row r="1113" spans="1:3" s="6" customFormat="1" x14ac:dyDescent="0.2">
      <c r="A1113" s="821" t="s">
        <v>1665</v>
      </c>
      <c r="B1113" s="821" t="s">
        <v>1665</v>
      </c>
      <c r="C1113" s="18">
        <v>3242</v>
      </c>
    </row>
    <row r="1114" spans="1:3" s="6" customFormat="1" x14ac:dyDescent="0.2">
      <c r="A1114" s="821" t="s">
        <v>165</v>
      </c>
      <c r="B1114" s="821" t="s">
        <v>165</v>
      </c>
      <c r="C1114" s="18">
        <v>4241</v>
      </c>
    </row>
    <row r="1115" spans="1:3" s="6" customFormat="1" x14ac:dyDescent="0.2">
      <c r="A1115" s="821" t="s">
        <v>1666</v>
      </c>
      <c r="B1115" s="821" t="s">
        <v>1666</v>
      </c>
      <c r="C1115" s="18">
        <v>4241</v>
      </c>
    </row>
    <row r="1116" spans="1:3" s="6" customFormat="1" x14ac:dyDescent="0.2">
      <c r="A1116" s="821" t="s">
        <v>1811</v>
      </c>
      <c r="B1116" s="821" t="s">
        <v>1811</v>
      </c>
      <c r="C1116" s="18">
        <v>1597</v>
      </c>
    </row>
    <row r="1117" spans="1:3" s="6" customFormat="1" x14ac:dyDescent="0.2">
      <c r="A1117" s="821" t="s">
        <v>164</v>
      </c>
      <c r="B1117" s="821" t="s">
        <v>164</v>
      </c>
      <c r="C1117" s="18">
        <v>1542</v>
      </c>
    </row>
    <row r="1118" spans="1:3" s="6" customFormat="1" x14ac:dyDescent="0.2">
      <c r="A1118" s="821" t="s">
        <v>1649</v>
      </c>
      <c r="B1118" s="821" t="s">
        <v>1649</v>
      </c>
      <c r="C1118" s="18">
        <v>1681</v>
      </c>
    </row>
    <row r="1119" spans="1:3" s="6" customFormat="1" x14ac:dyDescent="0.2">
      <c r="A1119" s="821" t="s">
        <v>163</v>
      </c>
      <c r="B1119" s="821" t="s">
        <v>163</v>
      </c>
      <c r="C1119" s="18">
        <v>1881</v>
      </c>
    </row>
    <row r="1120" spans="1:3" s="6" customFormat="1" x14ac:dyDescent="0.2">
      <c r="A1120" s="821" t="s">
        <v>1650</v>
      </c>
      <c r="B1120" s="821" t="s">
        <v>1650</v>
      </c>
      <c r="C1120" s="18">
        <v>1995</v>
      </c>
    </row>
    <row r="1121" spans="1:3" s="6" customFormat="1" x14ac:dyDescent="0.2">
      <c r="A1121" s="821" t="s">
        <v>162</v>
      </c>
      <c r="B1121" s="821" t="s">
        <v>162</v>
      </c>
      <c r="C1121" s="18">
        <v>2933</v>
      </c>
    </row>
    <row r="1122" spans="1:3" s="6" customFormat="1" x14ac:dyDescent="0.2">
      <c r="A1122" s="821" t="s">
        <v>1651</v>
      </c>
      <c r="B1122" s="821" t="s">
        <v>1651</v>
      </c>
      <c r="C1122" s="18">
        <v>3099</v>
      </c>
    </row>
    <row r="1123" spans="1:3" s="6" customFormat="1" x14ac:dyDescent="0.2">
      <c r="A1123" s="821" t="s">
        <v>1616</v>
      </c>
      <c r="B1123" s="821" t="s">
        <v>1616</v>
      </c>
      <c r="C1123" s="804" t="s">
        <v>1013</v>
      </c>
    </row>
    <row r="1124" spans="1:3" s="6" customFormat="1" x14ac:dyDescent="0.2">
      <c r="A1124" s="821" t="s">
        <v>1833</v>
      </c>
      <c r="B1124" s="821" t="s">
        <v>1833</v>
      </c>
      <c r="C1124" s="804" t="s">
        <v>1013</v>
      </c>
    </row>
    <row r="1125" spans="1:3" s="6" customFormat="1" x14ac:dyDescent="0.2">
      <c r="A1125" s="821" t="s">
        <v>1617</v>
      </c>
      <c r="B1125" s="821" t="s">
        <v>1617</v>
      </c>
      <c r="C1125" s="804" t="s">
        <v>1013</v>
      </c>
    </row>
    <row r="1126" spans="1:3" s="6" customFormat="1" x14ac:dyDescent="0.2">
      <c r="A1126" s="821" t="s">
        <v>1834</v>
      </c>
      <c r="B1126" s="821" t="s">
        <v>1834</v>
      </c>
      <c r="C1126" s="804" t="s">
        <v>1013</v>
      </c>
    </row>
    <row r="1127" spans="1:3" s="6" customFormat="1" x14ac:dyDescent="0.2">
      <c r="A1127" s="821" t="s">
        <v>1618</v>
      </c>
      <c r="B1127" s="821" t="s">
        <v>1618</v>
      </c>
      <c r="C1127" s="804" t="s">
        <v>1013</v>
      </c>
    </row>
    <row r="1128" spans="1:3" s="6" customFormat="1" x14ac:dyDescent="0.2">
      <c r="A1128" s="821" t="s">
        <v>1835</v>
      </c>
      <c r="B1128" s="821" t="s">
        <v>1835</v>
      </c>
      <c r="C1128" s="804" t="s">
        <v>1013</v>
      </c>
    </row>
    <row r="1129" spans="1:3" s="6" customFormat="1" x14ac:dyDescent="0.2">
      <c r="A1129" s="821" t="s">
        <v>1619</v>
      </c>
      <c r="B1129" s="821" t="s">
        <v>1619</v>
      </c>
      <c r="C1129" s="804" t="s">
        <v>1013</v>
      </c>
    </row>
    <row r="1130" spans="1:3" s="6" customFormat="1" x14ac:dyDescent="0.2">
      <c r="A1130" s="821" t="s">
        <v>1836</v>
      </c>
      <c r="B1130" s="821" t="s">
        <v>1836</v>
      </c>
      <c r="C1130" s="804" t="s">
        <v>1013</v>
      </c>
    </row>
    <row r="1131" spans="1:3" s="6" customFormat="1" x14ac:dyDescent="0.2">
      <c r="A1131" s="821" t="s">
        <v>161</v>
      </c>
      <c r="B1131" s="821" t="s">
        <v>161</v>
      </c>
      <c r="C1131" s="18">
        <v>1962</v>
      </c>
    </row>
    <row r="1132" spans="1:3" s="6" customFormat="1" x14ac:dyDescent="0.2">
      <c r="A1132" s="821" t="s">
        <v>160</v>
      </c>
      <c r="B1132" s="821" t="s">
        <v>160</v>
      </c>
      <c r="C1132" s="18">
        <v>2366</v>
      </c>
    </row>
    <row r="1133" spans="1:3" s="6" customFormat="1" x14ac:dyDescent="0.2">
      <c r="A1133" s="821" t="s">
        <v>159</v>
      </c>
      <c r="B1133" s="821" t="s">
        <v>159</v>
      </c>
      <c r="C1133" s="18">
        <v>2388</v>
      </c>
    </row>
    <row r="1134" spans="1:3" s="6" customFormat="1" x14ac:dyDescent="0.2">
      <c r="A1134" s="821" t="s">
        <v>158</v>
      </c>
      <c r="B1134" s="821" t="s">
        <v>158</v>
      </c>
      <c r="C1134" s="18">
        <v>1317</v>
      </c>
    </row>
    <row r="1135" spans="1:3" s="6" customFormat="1" x14ac:dyDescent="0.2">
      <c r="A1135" s="821" t="s">
        <v>157</v>
      </c>
      <c r="B1135" s="821" t="s">
        <v>157</v>
      </c>
      <c r="C1135" s="18">
        <v>1496</v>
      </c>
    </row>
    <row r="1136" spans="1:3" s="6" customFormat="1" x14ac:dyDescent="0.2">
      <c r="A1136" s="821" t="s">
        <v>1658</v>
      </c>
      <c r="B1136" s="821" t="s">
        <v>1658</v>
      </c>
      <c r="C1136" s="18">
        <v>1317</v>
      </c>
    </row>
    <row r="1137" spans="1:3" s="6" customFormat="1" x14ac:dyDescent="0.2">
      <c r="A1137" s="821" t="s">
        <v>156</v>
      </c>
      <c r="B1137" s="821" t="s">
        <v>156</v>
      </c>
      <c r="C1137" s="18">
        <v>1350</v>
      </c>
    </row>
    <row r="1138" spans="1:3" s="6" customFormat="1" x14ac:dyDescent="0.2">
      <c r="A1138" s="821" t="s">
        <v>155</v>
      </c>
      <c r="B1138" s="821" t="s">
        <v>155</v>
      </c>
      <c r="C1138" s="18">
        <v>1529</v>
      </c>
    </row>
    <row r="1139" spans="1:3" s="6" customFormat="1" x14ac:dyDescent="0.2">
      <c r="A1139" s="821" t="s">
        <v>1659</v>
      </c>
      <c r="B1139" s="821" t="s">
        <v>1659</v>
      </c>
      <c r="C1139" s="18">
        <v>1350</v>
      </c>
    </row>
    <row r="1140" spans="1:3" s="6" customFormat="1" x14ac:dyDescent="0.2">
      <c r="A1140" s="821" t="s">
        <v>154</v>
      </c>
      <c r="B1140" s="821" t="s">
        <v>154</v>
      </c>
      <c r="C1140" s="18">
        <v>1752</v>
      </c>
    </row>
    <row r="1141" spans="1:3" s="6" customFormat="1" x14ac:dyDescent="0.2">
      <c r="A1141" s="821" t="s">
        <v>1497</v>
      </c>
      <c r="B1141" s="821" t="s">
        <v>1497</v>
      </c>
      <c r="C1141" s="18">
        <v>1931</v>
      </c>
    </row>
    <row r="1142" spans="1:3" s="6" customFormat="1" x14ac:dyDescent="0.2">
      <c r="A1142" s="821" t="s">
        <v>1660</v>
      </c>
      <c r="B1142" s="821" t="s">
        <v>1660</v>
      </c>
      <c r="C1142" s="18">
        <v>1752</v>
      </c>
    </row>
    <row r="1143" spans="1:3" s="6" customFormat="1" x14ac:dyDescent="0.2">
      <c r="A1143" s="821" t="s">
        <v>153</v>
      </c>
      <c r="B1143" s="821" t="s">
        <v>153</v>
      </c>
      <c r="C1143" s="18">
        <v>2222</v>
      </c>
    </row>
    <row r="1144" spans="1:3" s="6" customFormat="1" x14ac:dyDescent="0.2">
      <c r="A1144" s="821" t="s">
        <v>1498</v>
      </c>
      <c r="B1144" s="821" t="s">
        <v>1498</v>
      </c>
      <c r="C1144" s="18">
        <v>2401</v>
      </c>
    </row>
    <row r="1145" spans="1:3" s="6" customFormat="1" x14ac:dyDescent="0.2">
      <c r="A1145" s="821" t="s">
        <v>1661</v>
      </c>
      <c r="B1145" s="821" t="s">
        <v>1661</v>
      </c>
      <c r="C1145" s="18">
        <v>2222</v>
      </c>
    </row>
    <row r="1146" spans="1:3" s="6" customFormat="1" x14ac:dyDescent="0.2">
      <c r="A1146" s="821" t="s">
        <v>152</v>
      </c>
      <c r="B1146" s="821" t="s">
        <v>152</v>
      </c>
      <c r="C1146" s="18">
        <v>2625</v>
      </c>
    </row>
    <row r="1147" spans="1:3" s="6" customFormat="1" x14ac:dyDescent="0.2">
      <c r="A1147" s="821" t="s">
        <v>1499</v>
      </c>
      <c r="B1147" s="821" t="s">
        <v>1499</v>
      </c>
      <c r="C1147" s="18">
        <v>2804</v>
      </c>
    </row>
    <row r="1148" spans="1:3" s="6" customFormat="1" x14ac:dyDescent="0.2">
      <c r="A1148" s="821" t="s">
        <v>1662</v>
      </c>
      <c r="B1148" s="821" t="s">
        <v>1662</v>
      </c>
      <c r="C1148" s="18">
        <v>2625</v>
      </c>
    </row>
    <row r="1149" spans="1:3" s="6" customFormat="1" x14ac:dyDescent="0.2">
      <c r="A1149" s="821" t="s">
        <v>151</v>
      </c>
      <c r="B1149" s="821" t="s">
        <v>151</v>
      </c>
      <c r="C1149" s="18">
        <v>3434</v>
      </c>
    </row>
    <row r="1150" spans="1:3" s="6" customFormat="1" x14ac:dyDescent="0.2">
      <c r="A1150" s="821" t="s">
        <v>150</v>
      </c>
      <c r="B1150" s="821" t="s">
        <v>150</v>
      </c>
      <c r="C1150" s="18">
        <v>3613</v>
      </c>
    </row>
    <row r="1151" spans="1:3" s="6" customFormat="1" x14ac:dyDescent="0.2">
      <c r="A1151" s="821" t="s">
        <v>1663</v>
      </c>
      <c r="B1151" s="821" t="s">
        <v>1663</v>
      </c>
      <c r="C1151" s="18">
        <v>3434</v>
      </c>
    </row>
    <row r="1152" spans="1:3" s="6" customFormat="1" x14ac:dyDescent="0.2">
      <c r="A1152" s="821" t="s">
        <v>149</v>
      </c>
      <c r="B1152" s="821" t="s">
        <v>149</v>
      </c>
      <c r="C1152" s="18">
        <v>4438</v>
      </c>
    </row>
    <row r="1153" spans="1:3" s="6" customFormat="1" x14ac:dyDescent="0.2">
      <c r="A1153" s="821" t="s">
        <v>148</v>
      </c>
      <c r="B1153" s="821" t="s">
        <v>148</v>
      </c>
      <c r="C1153" s="18">
        <v>4617</v>
      </c>
    </row>
    <row r="1154" spans="1:3" s="6" customFormat="1" x14ac:dyDescent="0.2">
      <c r="A1154" s="821" t="s">
        <v>1664</v>
      </c>
      <c r="B1154" s="821" t="s">
        <v>1664</v>
      </c>
      <c r="C1154" s="18">
        <v>4438</v>
      </c>
    </row>
    <row r="1155" spans="1:3" s="6" customFormat="1" x14ac:dyDescent="0.2">
      <c r="A1155" s="821" t="s">
        <v>147</v>
      </c>
      <c r="B1155" s="821" t="s">
        <v>147</v>
      </c>
      <c r="C1155" s="18">
        <v>14456</v>
      </c>
    </row>
    <row r="1156" spans="1:3" s="6" customFormat="1" x14ac:dyDescent="0.2">
      <c r="A1156" s="821" t="s">
        <v>146</v>
      </c>
      <c r="B1156" s="821" t="s">
        <v>146</v>
      </c>
      <c r="C1156" s="18">
        <v>17352</v>
      </c>
    </row>
    <row r="1157" spans="1:3" s="6" customFormat="1" x14ac:dyDescent="0.2">
      <c r="A1157" s="821" t="s">
        <v>145</v>
      </c>
      <c r="B1157" s="821" t="s">
        <v>145</v>
      </c>
      <c r="C1157" s="18">
        <v>20238</v>
      </c>
    </row>
    <row r="1158" spans="1:3" s="6" customFormat="1" x14ac:dyDescent="0.2">
      <c r="A1158" s="821" t="s">
        <v>144</v>
      </c>
      <c r="B1158" s="821" t="s">
        <v>144</v>
      </c>
      <c r="C1158" s="18">
        <v>23124</v>
      </c>
    </row>
    <row r="1159" spans="1:3" s="6" customFormat="1" x14ac:dyDescent="0.2">
      <c r="A1159" s="821" t="s">
        <v>143</v>
      </c>
      <c r="B1159" s="821" t="s">
        <v>143</v>
      </c>
      <c r="C1159" s="18">
        <v>26598</v>
      </c>
    </row>
    <row r="1160" spans="1:3" s="6" customFormat="1" x14ac:dyDescent="0.2">
      <c r="A1160" s="821" t="s">
        <v>142</v>
      </c>
      <c r="B1160" s="821" t="s">
        <v>142</v>
      </c>
      <c r="C1160" s="18">
        <v>29260</v>
      </c>
    </row>
    <row r="1161" spans="1:3" s="6" customFormat="1" x14ac:dyDescent="0.2">
      <c r="A1161" s="821" t="s">
        <v>141</v>
      </c>
      <c r="B1161" s="821" t="s">
        <v>141</v>
      </c>
      <c r="C1161" s="18">
        <v>13593</v>
      </c>
    </row>
    <row r="1162" spans="1:3" s="6" customFormat="1" x14ac:dyDescent="0.2">
      <c r="A1162" s="821" t="s">
        <v>140</v>
      </c>
      <c r="B1162" s="821" t="s">
        <v>140</v>
      </c>
      <c r="C1162" s="18">
        <v>17337</v>
      </c>
    </row>
    <row r="1163" spans="1:3" s="6" customFormat="1" x14ac:dyDescent="0.2">
      <c r="A1163" s="821" t="s">
        <v>139</v>
      </c>
      <c r="B1163" s="821" t="s">
        <v>139</v>
      </c>
      <c r="C1163" s="18">
        <v>20816</v>
      </c>
    </row>
    <row r="1164" spans="1:3" s="6" customFormat="1" x14ac:dyDescent="0.2">
      <c r="A1164" s="821" t="s">
        <v>138</v>
      </c>
      <c r="B1164" s="821" t="s">
        <v>138</v>
      </c>
      <c r="C1164" s="18">
        <v>24280</v>
      </c>
    </row>
    <row r="1165" spans="1:3" s="6" customFormat="1" x14ac:dyDescent="0.2">
      <c r="A1165" s="821" t="s">
        <v>137</v>
      </c>
      <c r="B1165" s="821" t="s">
        <v>137</v>
      </c>
      <c r="C1165" s="18">
        <v>27745</v>
      </c>
    </row>
    <row r="1166" spans="1:3" s="6" customFormat="1" x14ac:dyDescent="0.2">
      <c r="A1166" s="821" t="s">
        <v>136</v>
      </c>
      <c r="B1166" s="821" t="s">
        <v>136</v>
      </c>
      <c r="C1166" s="18">
        <v>31911</v>
      </c>
    </row>
    <row r="1167" spans="1:3" s="6" customFormat="1" x14ac:dyDescent="0.2">
      <c r="A1167" s="821" t="s">
        <v>135</v>
      </c>
      <c r="B1167" s="821" t="s">
        <v>135</v>
      </c>
      <c r="C1167" s="18">
        <v>35103</v>
      </c>
    </row>
    <row r="1168" spans="1:3" s="6" customFormat="1" x14ac:dyDescent="0.2">
      <c r="A1168" s="821" t="s">
        <v>134</v>
      </c>
      <c r="B1168" s="821" t="s">
        <v>134</v>
      </c>
      <c r="C1168" s="18">
        <v>16301</v>
      </c>
    </row>
    <row r="1169" spans="1:3" s="6" customFormat="1" x14ac:dyDescent="0.2">
      <c r="A1169" s="821" t="s">
        <v>1804</v>
      </c>
      <c r="B1169" s="821" t="s">
        <v>1804</v>
      </c>
      <c r="C1169" s="18">
        <v>20081</v>
      </c>
    </row>
    <row r="1170" spans="1:3" s="6" customFormat="1" x14ac:dyDescent="0.2">
      <c r="A1170" s="821" t="s">
        <v>1805</v>
      </c>
      <c r="B1170" s="821" t="s">
        <v>1805</v>
      </c>
      <c r="C1170" s="18">
        <v>24113</v>
      </c>
    </row>
    <row r="1171" spans="1:3" s="6" customFormat="1" x14ac:dyDescent="0.2">
      <c r="A1171" s="821" t="s">
        <v>1806</v>
      </c>
      <c r="B1171" s="821" t="s">
        <v>1806</v>
      </c>
      <c r="C1171" s="18">
        <v>28130</v>
      </c>
    </row>
    <row r="1172" spans="1:3" s="6" customFormat="1" x14ac:dyDescent="0.2">
      <c r="A1172" s="821" t="s">
        <v>1807</v>
      </c>
      <c r="B1172" s="821" t="s">
        <v>1807</v>
      </c>
      <c r="C1172" s="18">
        <v>32146</v>
      </c>
    </row>
    <row r="1173" spans="1:3" s="6" customFormat="1" x14ac:dyDescent="0.2">
      <c r="A1173" s="821" t="s">
        <v>1808</v>
      </c>
      <c r="B1173" s="821" t="s">
        <v>1808</v>
      </c>
      <c r="C1173" s="18">
        <v>39212</v>
      </c>
    </row>
    <row r="1174" spans="1:3" s="6" customFormat="1" x14ac:dyDescent="0.2">
      <c r="A1174" s="821" t="s">
        <v>1809</v>
      </c>
      <c r="B1174" s="821" t="s">
        <v>1809</v>
      </c>
      <c r="C1174" s="18">
        <v>41176</v>
      </c>
    </row>
    <row r="1175" spans="1:3" s="6" customFormat="1" x14ac:dyDescent="0.2">
      <c r="A1175" s="821" t="s">
        <v>1810</v>
      </c>
      <c r="B1175" s="821" t="s">
        <v>1810</v>
      </c>
      <c r="C1175" s="18">
        <v>18884</v>
      </c>
    </row>
    <row r="1176" spans="1:3" s="6" customFormat="1" x14ac:dyDescent="0.2">
      <c r="A1176" s="821" t="s">
        <v>133</v>
      </c>
      <c r="B1176" s="821" t="s">
        <v>132</v>
      </c>
      <c r="C1176" s="18">
        <v>6190</v>
      </c>
    </row>
    <row r="1177" spans="1:3" s="6" customFormat="1" x14ac:dyDescent="0.2">
      <c r="A1177" s="821" t="s">
        <v>131</v>
      </c>
      <c r="B1177" s="821" t="s">
        <v>131</v>
      </c>
      <c r="C1177" s="18">
        <v>6190</v>
      </c>
    </row>
    <row r="1178" spans="1:3" s="6" customFormat="1" x14ac:dyDescent="0.2">
      <c r="A1178" s="821" t="s">
        <v>130</v>
      </c>
      <c r="B1178" s="821" t="s">
        <v>129</v>
      </c>
      <c r="C1178" s="18">
        <v>6877</v>
      </c>
    </row>
    <row r="1179" spans="1:3" s="6" customFormat="1" x14ac:dyDescent="0.2">
      <c r="A1179" s="821" t="s">
        <v>128</v>
      </c>
      <c r="B1179" s="821" t="s">
        <v>128</v>
      </c>
      <c r="C1179" s="18">
        <v>6877</v>
      </c>
    </row>
    <row r="1180" spans="1:3" s="6" customFormat="1" x14ac:dyDescent="0.2">
      <c r="A1180" s="821" t="s">
        <v>127</v>
      </c>
      <c r="B1180" s="821" t="s">
        <v>126</v>
      </c>
      <c r="C1180" s="18">
        <v>7556</v>
      </c>
    </row>
    <row r="1181" spans="1:3" s="6" customFormat="1" x14ac:dyDescent="0.2">
      <c r="A1181" s="821" t="s">
        <v>125</v>
      </c>
      <c r="B1181" s="821" t="s">
        <v>125</v>
      </c>
      <c r="C1181" s="18">
        <v>7556</v>
      </c>
    </row>
    <row r="1182" spans="1:3" s="6" customFormat="1" x14ac:dyDescent="0.2">
      <c r="A1182" s="821" t="s">
        <v>1812</v>
      </c>
      <c r="B1182" s="821" t="s">
        <v>1812</v>
      </c>
      <c r="C1182" s="18">
        <v>2200</v>
      </c>
    </row>
    <row r="1183" spans="1:3" s="6" customFormat="1" x14ac:dyDescent="0.2">
      <c r="A1183" s="821" t="s">
        <v>1637</v>
      </c>
      <c r="B1183" s="821" t="s">
        <v>1637</v>
      </c>
      <c r="C1183" s="18">
        <v>2479</v>
      </c>
    </row>
    <row r="1184" spans="1:3" s="6" customFormat="1" x14ac:dyDescent="0.2">
      <c r="A1184" s="821" t="s">
        <v>1639</v>
      </c>
      <c r="B1184" s="821" t="s">
        <v>1639</v>
      </c>
      <c r="C1184" s="18">
        <v>2713</v>
      </c>
    </row>
    <row r="1185" spans="1:3" s="6" customFormat="1" x14ac:dyDescent="0.2">
      <c r="A1185" s="821" t="s">
        <v>124</v>
      </c>
      <c r="B1185" s="821" t="s">
        <v>124</v>
      </c>
      <c r="C1185" s="18">
        <v>18525</v>
      </c>
    </row>
    <row r="1186" spans="1:3" s="6" customFormat="1" x14ac:dyDescent="0.2">
      <c r="A1186" s="821" t="s">
        <v>123</v>
      </c>
      <c r="B1186" s="821" t="s">
        <v>123</v>
      </c>
      <c r="C1186" s="18">
        <v>22294</v>
      </c>
    </row>
    <row r="1187" spans="1:3" s="6" customFormat="1" x14ac:dyDescent="0.2">
      <c r="A1187" s="821" t="s">
        <v>122</v>
      </c>
      <c r="B1187" s="821" t="s">
        <v>122</v>
      </c>
      <c r="C1187" s="18">
        <v>26002</v>
      </c>
    </row>
    <row r="1188" spans="1:3" s="6" customFormat="1" x14ac:dyDescent="0.2">
      <c r="A1188" s="821" t="s">
        <v>121</v>
      </c>
      <c r="B1188" s="821" t="s">
        <v>121</v>
      </c>
      <c r="C1188" s="18">
        <v>29705</v>
      </c>
    </row>
    <row r="1189" spans="1:3" s="6" customFormat="1" x14ac:dyDescent="0.2">
      <c r="A1189" s="821" t="s">
        <v>120</v>
      </c>
      <c r="B1189" s="821" t="s">
        <v>120</v>
      </c>
      <c r="C1189" s="18">
        <v>34175</v>
      </c>
    </row>
    <row r="1190" spans="1:3" s="6" customFormat="1" x14ac:dyDescent="0.2">
      <c r="A1190" s="821" t="s">
        <v>119</v>
      </c>
      <c r="B1190" s="821" t="s">
        <v>119</v>
      </c>
      <c r="C1190" s="18">
        <v>37590</v>
      </c>
    </row>
    <row r="1191" spans="1:3" s="6" customFormat="1" x14ac:dyDescent="0.2">
      <c r="A1191" s="821" t="s">
        <v>118</v>
      </c>
      <c r="B1191" s="821" t="s">
        <v>118</v>
      </c>
      <c r="C1191" s="18">
        <v>17453</v>
      </c>
    </row>
    <row r="1192" spans="1:3" s="6" customFormat="1" x14ac:dyDescent="0.2">
      <c r="A1192" s="821" t="s">
        <v>117</v>
      </c>
      <c r="B1192" s="821" t="s">
        <v>117</v>
      </c>
      <c r="C1192" s="18">
        <v>795</v>
      </c>
    </row>
    <row r="1193" spans="1:3" s="6" customFormat="1" x14ac:dyDescent="0.2">
      <c r="A1193" s="821" t="s">
        <v>116</v>
      </c>
      <c r="B1193" s="821" t="s">
        <v>116</v>
      </c>
      <c r="C1193" s="18">
        <v>734</v>
      </c>
    </row>
    <row r="1194" spans="1:3" s="6" customFormat="1" x14ac:dyDescent="0.2">
      <c r="A1194" s="821" t="s">
        <v>115</v>
      </c>
      <c r="B1194" s="821" t="s">
        <v>115</v>
      </c>
      <c r="C1194" s="18">
        <v>839</v>
      </c>
    </row>
    <row r="1195" spans="1:3" s="6" customFormat="1" x14ac:dyDescent="0.2">
      <c r="A1195" s="821" t="s">
        <v>1620</v>
      </c>
      <c r="B1195" s="821" t="s">
        <v>1620</v>
      </c>
      <c r="C1195" s="18">
        <v>1018</v>
      </c>
    </row>
    <row r="1196" spans="1:3" s="6" customFormat="1" x14ac:dyDescent="0.2">
      <c r="A1196" s="821" t="s">
        <v>1621</v>
      </c>
      <c r="B1196" s="821" t="s">
        <v>1621</v>
      </c>
      <c r="C1196" s="18">
        <v>1034</v>
      </c>
    </row>
    <row r="1197" spans="1:3" s="6" customFormat="1" x14ac:dyDescent="0.2">
      <c r="A1197" s="821" t="s">
        <v>114</v>
      </c>
      <c r="B1197" s="821" t="s">
        <v>114</v>
      </c>
      <c r="C1197" s="18">
        <v>860</v>
      </c>
    </row>
    <row r="1198" spans="1:3" s="6" customFormat="1" x14ac:dyDescent="0.2">
      <c r="A1198" s="821" t="s">
        <v>113</v>
      </c>
      <c r="B1198" s="821" t="s">
        <v>113</v>
      </c>
      <c r="C1198" s="18">
        <v>884</v>
      </c>
    </row>
    <row r="1199" spans="1:3" s="6" customFormat="1" x14ac:dyDescent="0.2">
      <c r="A1199" s="821" t="s">
        <v>112</v>
      </c>
      <c r="B1199" s="821" t="s">
        <v>112</v>
      </c>
      <c r="C1199" s="18">
        <v>1063</v>
      </c>
    </row>
    <row r="1200" spans="1:3" s="6" customFormat="1" x14ac:dyDescent="0.2">
      <c r="A1200" s="821" t="s">
        <v>111</v>
      </c>
      <c r="B1200" s="821" t="s">
        <v>111</v>
      </c>
      <c r="C1200" s="18">
        <v>1079</v>
      </c>
    </row>
    <row r="1201" spans="1:3" s="6" customFormat="1" x14ac:dyDescent="0.2">
      <c r="A1201" s="821" t="s">
        <v>110</v>
      </c>
      <c r="B1201" s="821" t="s">
        <v>110</v>
      </c>
      <c r="C1201" s="18">
        <v>1320</v>
      </c>
    </row>
    <row r="1202" spans="1:3" s="6" customFormat="1" x14ac:dyDescent="0.2">
      <c r="A1202" s="821" t="s">
        <v>109</v>
      </c>
      <c r="B1202" s="821" t="s">
        <v>109</v>
      </c>
      <c r="C1202" s="18">
        <v>1361</v>
      </c>
    </row>
    <row r="1203" spans="1:3" s="6" customFormat="1" x14ac:dyDescent="0.2">
      <c r="A1203" s="821" t="s">
        <v>1500</v>
      </c>
      <c r="B1203" s="821" t="s">
        <v>1500</v>
      </c>
      <c r="C1203" s="18">
        <v>1540</v>
      </c>
    </row>
    <row r="1204" spans="1:3" s="6" customFormat="1" x14ac:dyDescent="0.2">
      <c r="A1204" s="821" t="s">
        <v>1501</v>
      </c>
      <c r="B1204" s="821" t="s">
        <v>1501</v>
      </c>
      <c r="C1204" s="18">
        <v>1556</v>
      </c>
    </row>
    <row r="1205" spans="1:3" s="6" customFormat="1" x14ac:dyDescent="0.2">
      <c r="A1205" s="821" t="s">
        <v>108</v>
      </c>
      <c r="B1205" s="821" t="s">
        <v>108</v>
      </c>
      <c r="C1205" s="18">
        <v>1451</v>
      </c>
    </row>
    <row r="1206" spans="1:3" s="6" customFormat="1" x14ac:dyDescent="0.2">
      <c r="A1206" s="821" t="s">
        <v>1622</v>
      </c>
      <c r="B1206" s="821" t="s">
        <v>1622</v>
      </c>
      <c r="C1206" s="18">
        <v>1630</v>
      </c>
    </row>
    <row r="1207" spans="1:3" s="6" customFormat="1" x14ac:dyDescent="0.2">
      <c r="A1207" s="821" t="s">
        <v>1623</v>
      </c>
      <c r="B1207" s="821" t="s">
        <v>1623</v>
      </c>
      <c r="C1207" s="18">
        <v>1646</v>
      </c>
    </row>
    <row r="1208" spans="1:3" s="6" customFormat="1" x14ac:dyDescent="0.2">
      <c r="A1208" s="821" t="s">
        <v>107</v>
      </c>
      <c r="B1208" s="821" t="s">
        <v>107</v>
      </c>
      <c r="C1208" s="18">
        <v>18566</v>
      </c>
    </row>
    <row r="1209" spans="1:3" s="6" customFormat="1" x14ac:dyDescent="0.2">
      <c r="A1209" s="821" t="s">
        <v>106</v>
      </c>
      <c r="B1209" s="821" t="s">
        <v>106</v>
      </c>
      <c r="C1209" s="18">
        <v>22294</v>
      </c>
    </row>
    <row r="1210" spans="1:3" s="6" customFormat="1" x14ac:dyDescent="0.2">
      <c r="A1210" s="821" t="s">
        <v>105</v>
      </c>
      <c r="B1210" s="821" t="s">
        <v>105</v>
      </c>
      <c r="C1210" s="18">
        <v>26002</v>
      </c>
    </row>
    <row r="1211" spans="1:3" s="6" customFormat="1" x14ac:dyDescent="0.2">
      <c r="A1211" s="821" t="s">
        <v>104</v>
      </c>
      <c r="B1211" s="821" t="s">
        <v>104</v>
      </c>
      <c r="C1211" s="18">
        <v>29705</v>
      </c>
    </row>
    <row r="1212" spans="1:3" s="6" customFormat="1" x14ac:dyDescent="0.2">
      <c r="A1212" s="821" t="s">
        <v>103</v>
      </c>
      <c r="B1212" s="821" t="s">
        <v>103</v>
      </c>
      <c r="C1212" s="18">
        <v>34175</v>
      </c>
    </row>
    <row r="1213" spans="1:3" s="6" customFormat="1" x14ac:dyDescent="0.2">
      <c r="A1213" s="821" t="s">
        <v>102</v>
      </c>
      <c r="B1213" s="821" t="s">
        <v>102</v>
      </c>
      <c r="C1213" s="18">
        <v>37590</v>
      </c>
    </row>
    <row r="1214" spans="1:3" s="6" customFormat="1" x14ac:dyDescent="0.2">
      <c r="A1214" s="821" t="s">
        <v>101</v>
      </c>
      <c r="B1214" s="821" t="s">
        <v>101</v>
      </c>
      <c r="C1214" s="18">
        <v>17453</v>
      </c>
    </row>
    <row r="1215" spans="1:3" s="6" customFormat="1" x14ac:dyDescent="0.2">
      <c r="A1215" s="821" t="s">
        <v>100</v>
      </c>
      <c r="B1215" s="821" t="s">
        <v>100</v>
      </c>
      <c r="C1215" s="18">
        <v>8429</v>
      </c>
    </row>
    <row r="1216" spans="1:3" s="6" customFormat="1" x14ac:dyDescent="0.2">
      <c r="A1216" s="821" t="s">
        <v>99</v>
      </c>
      <c r="B1216" s="821" t="s">
        <v>99</v>
      </c>
      <c r="C1216" s="18">
        <v>9095</v>
      </c>
    </row>
    <row r="1217" spans="1:4" s="6" customFormat="1" x14ac:dyDescent="0.2">
      <c r="A1217" s="821" t="s">
        <v>56</v>
      </c>
      <c r="B1217" s="821" t="s">
        <v>56</v>
      </c>
      <c r="C1217" s="18">
        <v>5038</v>
      </c>
      <c r="D1217"/>
    </row>
    <row r="1218" spans="1:4" s="6" customFormat="1" x14ac:dyDescent="0.2">
      <c r="A1218" s="821" t="s">
        <v>59</v>
      </c>
      <c r="B1218" s="821" t="s">
        <v>59</v>
      </c>
      <c r="C1218" s="18">
        <v>5038</v>
      </c>
      <c r="D1218"/>
    </row>
    <row r="1219" spans="1:4" s="6" customFormat="1" x14ac:dyDescent="0.2">
      <c r="A1219" s="821" t="s">
        <v>55</v>
      </c>
      <c r="B1219" s="821" t="s">
        <v>55</v>
      </c>
      <c r="C1219" s="18">
        <v>5671</v>
      </c>
      <c r="D1219"/>
    </row>
    <row r="1220" spans="1:4" s="6" customFormat="1" x14ac:dyDescent="0.2">
      <c r="A1220" s="821" t="s">
        <v>58</v>
      </c>
      <c r="B1220" s="821" t="s">
        <v>58</v>
      </c>
      <c r="C1220" s="18">
        <v>5671</v>
      </c>
      <c r="D1220"/>
    </row>
    <row r="1221" spans="1:4" s="6" customFormat="1" x14ac:dyDescent="0.2">
      <c r="A1221" s="821" t="s">
        <v>98</v>
      </c>
      <c r="B1221" s="821" t="s">
        <v>98</v>
      </c>
      <c r="C1221" s="18">
        <v>6356</v>
      </c>
      <c r="D1221"/>
    </row>
    <row r="1222" spans="1:4" s="6" customFormat="1" x14ac:dyDescent="0.2">
      <c r="A1222" s="821" t="s">
        <v>97</v>
      </c>
      <c r="B1222" s="821" t="s">
        <v>97</v>
      </c>
      <c r="C1222" s="18">
        <v>6356</v>
      </c>
      <c r="D1222"/>
    </row>
    <row r="1223" spans="1:4" s="6" customFormat="1" x14ac:dyDescent="0.2">
      <c r="A1223" s="821" t="s">
        <v>57</v>
      </c>
      <c r="B1223" s="821" t="s">
        <v>57</v>
      </c>
      <c r="C1223" s="18">
        <v>4412</v>
      </c>
      <c r="D1223"/>
    </row>
    <row r="1224" spans="1:4" s="6" customFormat="1" x14ac:dyDescent="0.2">
      <c r="A1224" s="821" t="s">
        <v>60</v>
      </c>
      <c r="B1224" s="821" t="s">
        <v>60</v>
      </c>
      <c r="C1224" s="18">
        <v>4412</v>
      </c>
      <c r="D1224"/>
    </row>
    <row r="1225" spans="1:4" s="6" customFormat="1" x14ac:dyDescent="0.2">
      <c r="A1225" s="821" t="s">
        <v>53</v>
      </c>
      <c r="B1225" s="821" t="s">
        <v>53</v>
      </c>
      <c r="C1225" s="18">
        <v>4151</v>
      </c>
      <c r="D1225"/>
    </row>
    <row r="1226" spans="1:4" s="6" customFormat="1" x14ac:dyDescent="0.2">
      <c r="A1226" s="821" t="s">
        <v>51</v>
      </c>
      <c r="B1226" s="821" t="s">
        <v>51</v>
      </c>
      <c r="C1226" s="18">
        <v>4151</v>
      </c>
      <c r="D1226"/>
    </row>
    <row r="1227" spans="1:4" s="6" customFormat="1" x14ac:dyDescent="0.2">
      <c r="A1227" s="821" t="s">
        <v>52</v>
      </c>
      <c r="B1227" s="821" t="s">
        <v>52</v>
      </c>
      <c r="C1227" s="18">
        <v>4702</v>
      </c>
    </row>
    <row r="1228" spans="1:4" s="6" customFormat="1" x14ac:dyDescent="0.2">
      <c r="A1228" s="821" t="s">
        <v>50</v>
      </c>
      <c r="B1228" s="821" t="s">
        <v>50</v>
      </c>
      <c r="C1228" s="18">
        <v>4702</v>
      </c>
    </row>
    <row r="1229" spans="1:4" s="6" customFormat="1" x14ac:dyDescent="0.2">
      <c r="A1229" s="821" t="s">
        <v>96</v>
      </c>
      <c r="B1229" s="821" t="s">
        <v>96</v>
      </c>
      <c r="C1229" s="18">
        <v>5430</v>
      </c>
    </row>
    <row r="1230" spans="1:4" s="6" customFormat="1" x14ac:dyDescent="0.2">
      <c r="A1230" s="821" t="s">
        <v>95</v>
      </c>
      <c r="B1230" s="821" t="s">
        <v>95</v>
      </c>
      <c r="C1230" s="18">
        <v>5430</v>
      </c>
    </row>
    <row r="1231" spans="1:4" s="6" customFormat="1" x14ac:dyDescent="0.2">
      <c r="A1231" s="821" t="s">
        <v>54</v>
      </c>
      <c r="B1231" s="821" t="s">
        <v>54</v>
      </c>
      <c r="C1231" s="18">
        <v>3600</v>
      </c>
    </row>
    <row r="1232" spans="1:4" s="6" customFormat="1" x14ac:dyDescent="0.2">
      <c r="A1232" s="821" t="s">
        <v>1813</v>
      </c>
      <c r="B1232" s="821" t="s">
        <v>1813</v>
      </c>
      <c r="C1232" s="18">
        <v>85</v>
      </c>
    </row>
    <row r="1233" spans="1:3" s="6" customFormat="1" x14ac:dyDescent="0.2">
      <c r="A1233" s="821" t="s">
        <v>94</v>
      </c>
      <c r="B1233" s="821" t="s">
        <v>94</v>
      </c>
      <c r="C1233" s="18">
        <v>28787</v>
      </c>
    </row>
    <row r="1234" spans="1:3" s="6" customFormat="1" x14ac:dyDescent="0.2">
      <c r="A1234" s="821" t="s">
        <v>93</v>
      </c>
      <c r="B1234" s="821" t="s">
        <v>93</v>
      </c>
      <c r="C1234" s="18">
        <v>41712</v>
      </c>
    </row>
    <row r="1235" spans="1:3" s="6" customFormat="1" x14ac:dyDescent="0.2">
      <c r="A1235" s="821" t="s">
        <v>92</v>
      </c>
      <c r="B1235" s="821" t="s">
        <v>92</v>
      </c>
      <c r="C1235" s="18">
        <v>44766</v>
      </c>
    </row>
    <row r="1236" spans="1:3" s="6" customFormat="1" x14ac:dyDescent="0.2">
      <c r="A1236" s="821" t="s">
        <v>91</v>
      </c>
      <c r="B1236" s="821" t="s">
        <v>91</v>
      </c>
      <c r="C1236" s="18">
        <v>13659</v>
      </c>
    </row>
    <row r="1237" spans="1:3" s="6" customFormat="1" x14ac:dyDescent="0.2">
      <c r="A1237" s="821" t="s">
        <v>90</v>
      </c>
      <c r="B1237" s="821" t="s">
        <v>90</v>
      </c>
      <c r="C1237" s="18">
        <v>16543</v>
      </c>
    </row>
    <row r="1238" spans="1:3" s="6" customFormat="1" x14ac:dyDescent="0.2">
      <c r="A1238" s="821" t="s">
        <v>89</v>
      </c>
      <c r="B1238" s="821" t="s">
        <v>89</v>
      </c>
      <c r="C1238" s="18">
        <v>22087</v>
      </c>
    </row>
    <row r="1239" spans="1:3" s="6" customFormat="1" x14ac:dyDescent="0.2">
      <c r="A1239" s="821" t="s">
        <v>88</v>
      </c>
      <c r="B1239" s="821" t="s">
        <v>88</v>
      </c>
      <c r="C1239" s="18">
        <v>24489</v>
      </c>
    </row>
    <row r="1240" spans="1:3" s="6" customFormat="1" x14ac:dyDescent="0.2">
      <c r="A1240" s="821" t="s">
        <v>87</v>
      </c>
      <c r="B1240" s="821" t="s">
        <v>87</v>
      </c>
      <c r="C1240" s="18">
        <v>28021</v>
      </c>
    </row>
    <row r="1241" spans="1:3" s="6" customFormat="1" x14ac:dyDescent="0.2">
      <c r="A1241" s="821" t="s">
        <v>86</v>
      </c>
      <c r="B1241" s="821" t="s">
        <v>86</v>
      </c>
      <c r="C1241" s="18">
        <v>31327</v>
      </c>
    </row>
    <row r="1242" spans="1:3" s="6" customFormat="1" x14ac:dyDescent="0.2">
      <c r="A1242" s="821" t="s">
        <v>85</v>
      </c>
      <c r="B1242" s="821" t="s">
        <v>85</v>
      </c>
      <c r="C1242" s="18">
        <v>3522</v>
      </c>
    </row>
    <row r="1243" spans="1:3" s="6" customFormat="1" x14ac:dyDescent="0.2">
      <c r="A1243" s="821" t="s">
        <v>84</v>
      </c>
      <c r="B1243" s="821" t="s">
        <v>84</v>
      </c>
      <c r="C1243" s="18">
        <v>3912</v>
      </c>
    </row>
    <row r="1244" spans="1:3" s="6" customFormat="1" x14ac:dyDescent="0.2">
      <c r="A1244" s="821" t="s">
        <v>83</v>
      </c>
      <c r="B1244" s="821" t="s">
        <v>83</v>
      </c>
      <c r="C1244" s="18">
        <v>1702</v>
      </c>
    </row>
    <row r="1245" spans="1:3" s="6" customFormat="1" x14ac:dyDescent="0.2">
      <c r="A1245" s="821" t="s">
        <v>82</v>
      </c>
      <c r="B1245" s="821" t="s">
        <v>82</v>
      </c>
      <c r="C1245" s="18">
        <v>6946</v>
      </c>
    </row>
    <row r="1246" spans="1:3" s="6" customFormat="1" x14ac:dyDescent="0.2">
      <c r="A1246" s="821" t="s">
        <v>81</v>
      </c>
      <c r="B1246" s="821" t="s">
        <v>81</v>
      </c>
      <c r="C1246" s="18">
        <v>2015</v>
      </c>
    </row>
    <row r="1247" spans="1:3" s="6" customFormat="1" x14ac:dyDescent="0.2">
      <c r="A1247" s="821" t="s">
        <v>80</v>
      </c>
      <c r="B1247" s="821" t="s">
        <v>80</v>
      </c>
      <c r="C1247" s="18">
        <v>2300</v>
      </c>
    </row>
    <row r="1248" spans="1:3" s="6" customFormat="1" x14ac:dyDescent="0.2">
      <c r="A1248" s="821" t="s">
        <v>79</v>
      </c>
      <c r="B1248" s="821" t="s">
        <v>79</v>
      </c>
      <c r="C1248" s="18">
        <v>2544</v>
      </c>
    </row>
    <row r="1249" spans="1:3" s="6" customFormat="1" x14ac:dyDescent="0.2">
      <c r="A1249" s="821" t="s">
        <v>78</v>
      </c>
      <c r="B1249" s="821" t="s">
        <v>78</v>
      </c>
      <c r="C1249" s="18">
        <v>2837</v>
      </c>
    </row>
    <row r="1250" spans="1:3" s="6" customFormat="1" x14ac:dyDescent="0.2">
      <c r="A1250" s="821" t="s">
        <v>77</v>
      </c>
      <c r="B1250" s="821" t="s">
        <v>77</v>
      </c>
      <c r="C1250" s="18">
        <v>3130</v>
      </c>
    </row>
    <row r="1251" spans="1:3" s="6" customFormat="1" x14ac:dyDescent="0.2">
      <c r="A1251" s="821" t="s">
        <v>1624</v>
      </c>
      <c r="B1251" s="821" t="s">
        <v>1624</v>
      </c>
      <c r="C1251" s="18">
        <v>1057</v>
      </c>
    </row>
    <row r="1252" spans="1:3" s="6" customFormat="1" x14ac:dyDescent="0.2">
      <c r="A1252" s="821" t="s">
        <v>1625</v>
      </c>
      <c r="B1252" s="821" t="s">
        <v>1625</v>
      </c>
      <c r="C1252" s="18">
        <v>1073</v>
      </c>
    </row>
    <row r="1253" spans="1:3" s="6" customFormat="1" x14ac:dyDescent="0.2">
      <c r="A1253" s="821" t="s">
        <v>1626</v>
      </c>
      <c r="B1253" s="821" t="s">
        <v>1626</v>
      </c>
      <c r="C1253" s="18">
        <v>1082</v>
      </c>
    </row>
    <row r="1254" spans="1:3" s="6" customFormat="1" x14ac:dyDescent="0.2">
      <c r="A1254" s="821" t="s">
        <v>1627</v>
      </c>
      <c r="B1254" s="821" t="s">
        <v>1627</v>
      </c>
      <c r="C1254" s="18">
        <v>1172</v>
      </c>
    </row>
    <row r="1255" spans="1:3" s="6" customFormat="1" x14ac:dyDescent="0.2">
      <c r="A1255" s="821" t="s">
        <v>1628</v>
      </c>
      <c r="B1255" s="821" t="s">
        <v>1628</v>
      </c>
      <c r="C1255" s="18">
        <v>1164</v>
      </c>
    </row>
    <row r="1256" spans="1:3" s="6" customFormat="1" x14ac:dyDescent="0.2">
      <c r="A1256" s="821" t="s">
        <v>1629</v>
      </c>
      <c r="B1256" s="821" t="s">
        <v>1629</v>
      </c>
      <c r="C1256" s="18">
        <v>1188</v>
      </c>
    </row>
    <row r="1257" spans="1:3" s="6" customFormat="1" x14ac:dyDescent="0.2">
      <c r="A1257" s="821" t="s">
        <v>1630</v>
      </c>
      <c r="B1257" s="821" t="s">
        <v>1630</v>
      </c>
      <c r="C1257" s="18">
        <v>10661</v>
      </c>
    </row>
    <row r="1258" spans="1:3" s="6" customFormat="1" x14ac:dyDescent="0.2">
      <c r="A1258" s="821" t="s">
        <v>76</v>
      </c>
      <c r="B1258" s="821" t="s">
        <v>76</v>
      </c>
      <c r="C1258" s="18">
        <v>11445</v>
      </c>
    </row>
    <row r="1259" spans="1:3" s="6" customFormat="1" x14ac:dyDescent="0.2">
      <c r="A1259" s="821" t="s">
        <v>1631</v>
      </c>
      <c r="B1259" s="821" t="s">
        <v>1631</v>
      </c>
      <c r="C1259" s="18">
        <v>9585</v>
      </c>
    </row>
    <row r="1260" spans="1:3" s="6" customFormat="1" x14ac:dyDescent="0.2">
      <c r="A1260" s="821" t="s">
        <v>75</v>
      </c>
      <c r="B1260" s="821" t="s">
        <v>75</v>
      </c>
      <c r="C1260" s="18">
        <v>9977</v>
      </c>
    </row>
    <row r="1261" spans="1:3" s="6" customFormat="1" x14ac:dyDescent="0.2">
      <c r="A1261" s="821" t="s">
        <v>1632</v>
      </c>
      <c r="B1261" s="821" t="s">
        <v>1632</v>
      </c>
      <c r="C1261" s="18">
        <v>10368</v>
      </c>
    </row>
    <row r="1262" spans="1:3" s="6" customFormat="1" x14ac:dyDescent="0.2">
      <c r="A1262" s="821" t="s">
        <v>74</v>
      </c>
      <c r="B1262" s="821" t="s">
        <v>74</v>
      </c>
      <c r="C1262" s="18">
        <v>10955</v>
      </c>
    </row>
    <row r="1263" spans="1:3" s="6" customFormat="1" x14ac:dyDescent="0.2">
      <c r="A1263" s="821" t="s">
        <v>1633</v>
      </c>
      <c r="B1263" s="821" t="s">
        <v>1633</v>
      </c>
      <c r="C1263" s="18">
        <v>662</v>
      </c>
    </row>
    <row r="1264" spans="1:3" s="6" customFormat="1" x14ac:dyDescent="0.2">
      <c r="A1264" s="821" t="s">
        <v>73</v>
      </c>
      <c r="B1264" s="821" t="s">
        <v>73</v>
      </c>
      <c r="C1264" s="18">
        <v>33</v>
      </c>
    </row>
    <row r="1265" spans="1:3" s="6" customFormat="1" x14ac:dyDescent="0.2">
      <c r="A1265" s="821" t="s">
        <v>72</v>
      </c>
      <c r="B1265" s="821" t="s">
        <v>72</v>
      </c>
      <c r="C1265" s="18">
        <v>26</v>
      </c>
    </row>
    <row r="1266" spans="1:3" s="6" customFormat="1" x14ac:dyDescent="0.2">
      <c r="A1266" t="s">
        <v>70</v>
      </c>
      <c r="B1266" t="s">
        <v>70</v>
      </c>
      <c r="C1266" s="751">
        <v>569</v>
      </c>
    </row>
    <row r="1267" spans="1:3" s="6" customFormat="1" x14ac:dyDescent="0.2">
      <c r="A1267" t="s">
        <v>69</v>
      </c>
      <c r="B1267" t="s">
        <v>69</v>
      </c>
      <c r="C1267" s="751">
        <v>616</v>
      </c>
    </row>
    <row r="1268" spans="1:3" s="6" customFormat="1" x14ac:dyDescent="0.2">
      <c r="A1268" t="s">
        <v>68</v>
      </c>
      <c r="B1268" t="s">
        <v>68</v>
      </c>
      <c r="C1268" s="751">
        <v>1348</v>
      </c>
    </row>
    <row r="1269" spans="1:3" s="6" customFormat="1" x14ac:dyDescent="0.2">
      <c r="A1269" t="s">
        <v>67</v>
      </c>
      <c r="B1269" t="s">
        <v>67</v>
      </c>
      <c r="C1269" s="751">
        <v>1442</v>
      </c>
    </row>
    <row r="1270" spans="1:3" s="6" customFormat="1" x14ac:dyDescent="0.2">
      <c r="A1270" t="s">
        <v>66</v>
      </c>
      <c r="B1270" t="s">
        <v>66</v>
      </c>
      <c r="C1270" s="751">
        <v>1545</v>
      </c>
    </row>
    <row r="1271" spans="1:3" s="6" customFormat="1" x14ac:dyDescent="0.2">
      <c r="A1271" t="s">
        <v>65</v>
      </c>
      <c r="B1271" t="s">
        <v>65</v>
      </c>
      <c r="C1271" s="751">
        <v>1090</v>
      </c>
    </row>
    <row r="1272" spans="1:3" s="6" customFormat="1" x14ac:dyDescent="0.2">
      <c r="A1272" t="s">
        <v>64</v>
      </c>
      <c r="B1272" t="s">
        <v>64</v>
      </c>
      <c r="C1272" s="751">
        <v>1420</v>
      </c>
    </row>
    <row r="1273" spans="1:3" s="6" customFormat="1" x14ac:dyDescent="0.2">
      <c r="A1273" t="s">
        <v>63</v>
      </c>
      <c r="B1273" t="s">
        <v>63</v>
      </c>
      <c r="C1273" s="751">
        <v>2124</v>
      </c>
    </row>
    <row r="1274" spans="1:3" s="6" customFormat="1" x14ac:dyDescent="0.2">
      <c r="A1274" t="s">
        <v>62</v>
      </c>
      <c r="B1274" t="s">
        <v>62</v>
      </c>
      <c r="C1274" s="751">
        <v>2781</v>
      </c>
    </row>
    <row r="1275" spans="1:3" s="6" customFormat="1" x14ac:dyDescent="0.2">
      <c r="A1275" t="s">
        <v>61</v>
      </c>
      <c r="B1275" t="s">
        <v>61</v>
      </c>
      <c r="C1275" s="751">
        <v>3593</v>
      </c>
    </row>
    <row r="1276" spans="1:3" s="6" customFormat="1" x14ac:dyDescent="0.2">
      <c r="A1276" t="s">
        <v>49</v>
      </c>
      <c r="B1276" t="s">
        <v>49</v>
      </c>
      <c r="C1276" s="14">
        <v>362</v>
      </c>
    </row>
    <row r="1277" spans="1:3" s="6" customFormat="1" x14ac:dyDescent="0.2">
      <c r="A1277" t="s">
        <v>48</v>
      </c>
      <c r="B1277" t="s">
        <v>48</v>
      </c>
      <c r="C1277" s="14">
        <v>362</v>
      </c>
    </row>
    <row r="1278" spans="1:3" s="6" customFormat="1" x14ac:dyDescent="0.2">
      <c r="A1278" t="s">
        <v>47</v>
      </c>
      <c r="B1278" t="s">
        <v>47</v>
      </c>
      <c r="C1278" s="14">
        <v>255</v>
      </c>
    </row>
    <row r="1279" spans="1:3" s="6" customFormat="1" x14ac:dyDescent="0.2">
      <c r="A1279" t="s">
        <v>32</v>
      </c>
      <c r="B1279" t="s">
        <v>32</v>
      </c>
      <c r="C1279">
        <v>2179</v>
      </c>
    </row>
    <row r="1280" spans="1:3" s="6" customFormat="1" x14ac:dyDescent="0.2">
      <c r="A1280" t="s">
        <v>31</v>
      </c>
      <c r="B1280" t="s">
        <v>31</v>
      </c>
      <c r="C1280" s="751">
        <v>2230</v>
      </c>
    </row>
    <row r="1281" spans="1:3" s="6" customFormat="1" x14ac:dyDescent="0.2">
      <c r="A1281" t="s">
        <v>30</v>
      </c>
      <c r="B1281" t="s">
        <v>30</v>
      </c>
      <c r="C1281" s="751">
        <v>2281</v>
      </c>
    </row>
    <row r="1282" spans="1:3" s="6" customFormat="1" x14ac:dyDescent="0.2">
      <c r="A1282" t="s">
        <v>29</v>
      </c>
      <c r="B1282" t="s">
        <v>29</v>
      </c>
      <c r="C1282">
        <v>2378</v>
      </c>
    </row>
    <row r="1283" spans="1:3" s="6" customFormat="1" x14ac:dyDescent="0.2">
      <c r="A1283" t="s">
        <v>28</v>
      </c>
      <c r="B1283" t="s">
        <v>28</v>
      </c>
      <c r="C1283">
        <v>2396</v>
      </c>
    </row>
    <row r="1284" spans="1:3" s="6" customFormat="1" x14ac:dyDescent="0.2">
      <c r="A1284" t="s">
        <v>27</v>
      </c>
      <c r="B1284" t="s">
        <v>27</v>
      </c>
      <c r="C1284">
        <v>2752</v>
      </c>
    </row>
    <row r="1285" spans="1:3" s="6" customFormat="1" x14ac:dyDescent="0.2">
      <c r="A1285" t="s">
        <v>948</v>
      </c>
      <c r="B1285" t="s">
        <v>948</v>
      </c>
      <c r="C1285">
        <v>191</v>
      </c>
    </row>
    <row r="1286" spans="1:3" s="6" customFormat="1" x14ac:dyDescent="0.2">
      <c r="A1286" t="s">
        <v>947</v>
      </c>
      <c r="B1286" t="s">
        <v>947</v>
      </c>
      <c r="C1286">
        <v>191</v>
      </c>
    </row>
    <row r="1287" spans="1:3" s="6" customFormat="1" x14ac:dyDescent="0.2">
      <c r="A1287" s="12"/>
      <c r="B1287" s="12"/>
      <c r="C1287" s="14"/>
    </row>
    <row r="1288" spans="1:3" s="6" customFormat="1" x14ac:dyDescent="0.2">
      <c r="A1288" s="12"/>
      <c r="B1288" s="17"/>
      <c r="C1288" s="14"/>
    </row>
    <row r="1289" spans="1:3" s="6" customFormat="1" x14ac:dyDescent="0.2">
      <c r="A1289" s="12"/>
      <c r="B1289" s="12"/>
      <c r="C1289" s="14"/>
    </row>
    <row r="1290" spans="1:3" s="6" customFormat="1" x14ac:dyDescent="0.2">
      <c r="A1290" s="12"/>
      <c r="B1290" s="17"/>
      <c r="C1290" s="14"/>
    </row>
    <row r="1291" spans="1:3" s="6" customFormat="1" x14ac:dyDescent="0.2">
      <c r="A1291" s="12"/>
      <c r="B1291" s="12"/>
      <c r="C1291" s="14"/>
    </row>
    <row r="1292" spans="1:3" s="6" customFormat="1" x14ac:dyDescent="0.2">
      <c r="A1292" s="12"/>
      <c r="B1292" s="12"/>
      <c r="C1292" s="14"/>
    </row>
    <row r="1293" spans="1:3" s="6" customFormat="1" x14ac:dyDescent="0.2">
      <c r="A1293" s="12"/>
      <c r="B1293" s="12"/>
      <c r="C1293" s="14"/>
    </row>
    <row r="1294" spans="1:3" s="6" customFormat="1" x14ac:dyDescent="0.2">
      <c r="A1294" s="12"/>
      <c r="B1294" s="12"/>
      <c r="C1294" s="14"/>
    </row>
    <row r="1295" spans="1:3" s="6" customFormat="1" x14ac:dyDescent="0.2">
      <c r="A1295" s="12"/>
      <c r="B1295" s="12"/>
      <c r="C1295" s="14"/>
    </row>
    <row r="1296" spans="1:3" s="6" customFormat="1" x14ac:dyDescent="0.2">
      <c r="A1296" s="12"/>
      <c r="B1296" s="12"/>
      <c r="C1296" s="14"/>
    </row>
    <row r="1297" spans="1:3" s="6" customFormat="1" x14ac:dyDescent="0.2">
      <c r="A1297" s="12"/>
      <c r="B1297" s="12"/>
      <c r="C1297" s="14"/>
    </row>
    <row r="1298" spans="1:3" s="6" customFormat="1" x14ac:dyDescent="0.2">
      <c r="A1298" s="12"/>
      <c r="B1298" s="17"/>
      <c r="C1298" s="14"/>
    </row>
    <row r="1299" spans="1:3" s="6" customFormat="1" x14ac:dyDescent="0.2">
      <c r="A1299" s="12"/>
      <c r="B1299" s="12"/>
      <c r="C1299" s="14"/>
    </row>
    <row r="1300" spans="1:3" s="6" customFormat="1" x14ac:dyDescent="0.2">
      <c r="A1300" s="12"/>
      <c r="B1300" s="12"/>
      <c r="C1300" s="14"/>
    </row>
    <row r="1301" spans="1:3" s="6" customFormat="1" x14ac:dyDescent="0.2">
      <c r="A1301" s="12"/>
      <c r="B1301" s="12"/>
      <c r="C1301" s="14"/>
    </row>
    <row r="1302" spans="1:3" s="6" customFormat="1" x14ac:dyDescent="0.2">
      <c r="A1302" s="12"/>
      <c r="B1302" s="17"/>
      <c r="C1302" s="14"/>
    </row>
    <row r="1303" spans="1:3" s="6" customFormat="1" x14ac:dyDescent="0.2">
      <c r="A1303" s="12"/>
      <c r="B1303" s="12"/>
      <c r="C1303" s="14"/>
    </row>
    <row r="1304" spans="1:3" s="6" customFormat="1" x14ac:dyDescent="0.2">
      <c r="A1304" s="12"/>
      <c r="B1304" s="12"/>
      <c r="C1304" s="14"/>
    </row>
    <row r="1305" spans="1:3" s="6" customFormat="1" x14ac:dyDescent="0.2">
      <c r="A1305" s="12"/>
      <c r="B1305" s="12"/>
      <c r="C1305" s="14"/>
    </row>
    <row r="1306" spans="1:3" s="6" customFormat="1" x14ac:dyDescent="0.2">
      <c r="A1306" s="12"/>
      <c r="B1306" s="12"/>
      <c r="C1306" s="14"/>
    </row>
    <row r="1307" spans="1:3" s="6" customFormat="1" x14ac:dyDescent="0.2">
      <c r="A1307" s="12"/>
      <c r="B1307" s="12"/>
      <c r="C1307" s="14"/>
    </row>
    <row r="1308" spans="1:3" s="6" customFormat="1" x14ac:dyDescent="0.2">
      <c r="A1308" s="12"/>
      <c r="B1308" s="12"/>
      <c r="C1308" s="14"/>
    </row>
    <row r="1309" spans="1:3" s="6" customFormat="1" x14ac:dyDescent="0.2">
      <c r="A1309" s="12"/>
      <c r="B1309" s="12"/>
      <c r="C1309" s="14"/>
    </row>
    <row r="1310" spans="1:3" s="6" customFormat="1" x14ac:dyDescent="0.2">
      <c r="A1310" s="12"/>
      <c r="B1310" s="12"/>
      <c r="C1310" s="14"/>
    </row>
    <row r="1311" spans="1:3" s="6" customFormat="1" x14ac:dyDescent="0.2">
      <c r="A1311" s="12"/>
      <c r="B1311" s="17"/>
      <c r="C1311" s="14"/>
    </row>
    <row r="1312" spans="1:3" s="6" customFormat="1" x14ac:dyDescent="0.2">
      <c r="A1312" s="12"/>
      <c r="B1312" s="12"/>
      <c r="C1312" s="14"/>
    </row>
    <row r="1313" spans="1:3" s="6" customFormat="1" x14ac:dyDescent="0.2">
      <c r="A1313" s="12"/>
      <c r="B1313" s="12"/>
      <c r="C1313" s="14"/>
    </row>
    <row r="1314" spans="1:3" s="6" customFormat="1" x14ac:dyDescent="0.2">
      <c r="A1314" s="12"/>
      <c r="B1314" s="17"/>
      <c r="C1314" s="14"/>
    </row>
    <row r="1315" spans="1:3" s="6" customFormat="1" x14ac:dyDescent="0.2">
      <c r="A1315" s="12"/>
      <c r="B1315" s="12"/>
      <c r="C1315" s="14"/>
    </row>
    <row r="1316" spans="1:3" s="6" customFormat="1" x14ac:dyDescent="0.2">
      <c r="A1316" s="12"/>
      <c r="B1316" s="17"/>
      <c r="C1316" s="14"/>
    </row>
    <row r="1317" spans="1:3" s="6" customFormat="1" x14ac:dyDescent="0.2">
      <c r="A1317" s="12"/>
      <c r="B1317" s="12"/>
      <c r="C1317" s="14"/>
    </row>
    <row r="1318" spans="1:3" s="6" customFormat="1" x14ac:dyDescent="0.2">
      <c r="A1318" s="12"/>
      <c r="B1318" s="17"/>
      <c r="C1318" s="14"/>
    </row>
    <row r="1319" spans="1:3" s="6" customFormat="1" x14ac:dyDescent="0.2">
      <c r="A1319" s="12"/>
      <c r="B1319" s="12"/>
      <c r="C1319" s="14"/>
    </row>
    <row r="1320" spans="1:3" s="6" customFormat="1" x14ac:dyDescent="0.2">
      <c r="A1320" s="12"/>
      <c r="B1320" s="12"/>
      <c r="C1320" s="14"/>
    </row>
    <row r="1321" spans="1:3" s="6" customFormat="1" x14ac:dyDescent="0.2">
      <c r="A1321" s="12"/>
      <c r="B1321" s="17"/>
      <c r="C1321" s="14"/>
    </row>
    <row r="1322" spans="1:3" s="6" customFormat="1" x14ac:dyDescent="0.2">
      <c r="A1322" s="12"/>
      <c r="B1322" s="12"/>
      <c r="C1322" s="14"/>
    </row>
    <row r="1323" spans="1:3" s="6" customFormat="1" x14ac:dyDescent="0.2">
      <c r="A1323" s="12"/>
      <c r="B1323" s="12"/>
      <c r="C1323" s="14"/>
    </row>
    <row r="1324" spans="1:3" s="6" customFormat="1" x14ac:dyDescent="0.2">
      <c r="A1324" s="12"/>
      <c r="B1324" s="12"/>
      <c r="C1324" s="14"/>
    </row>
    <row r="1325" spans="1:3" s="6" customFormat="1" x14ac:dyDescent="0.2">
      <c r="A1325" s="12"/>
      <c r="B1325" s="12"/>
      <c r="C1325" s="14"/>
    </row>
    <row r="1326" spans="1:3" s="6" customFormat="1" x14ac:dyDescent="0.2">
      <c r="A1326" s="12"/>
      <c r="B1326" s="12"/>
      <c r="C1326" s="14"/>
    </row>
    <row r="1327" spans="1:3" s="6" customFormat="1" x14ac:dyDescent="0.2">
      <c r="A1327" s="12"/>
      <c r="B1327" s="12"/>
      <c r="C1327" s="14"/>
    </row>
    <row r="1328" spans="1:3" s="6" customFormat="1" x14ac:dyDescent="0.2">
      <c r="A1328" s="12"/>
      <c r="B1328" s="12"/>
      <c r="C1328" s="14"/>
    </row>
    <row r="1329" spans="1:3" s="6" customFormat="1" x14ac:dyDescent="0.2">
      <c r="A1329" s="12"/>
      <c r="B1329" s="12"/>
      <c r="C1329" s="14"/>
    </row>
    <row r="1330" spans="1:3" s="6" customFormat="1" x14ac:dyDescent="0.2">
      <c r="A1330" s="12"/>
      <c r="B1330" s="12"/>
      <c r="C1330" s="14"/>
    </row>
    <row r="1331" spans="1:3" s="6" customFormat="1" x14ac:dyDescent="0.2">
      <c r="A1331" s="12"/>
      <c r="B1331" s="12"/>
      <c r="C1331" s="14"/>
    </row>
    <row r="1332" spans="1:3" s="6" customFormat="1" x14ac:dyDescent="0.2">
      <c r="A1332" s="12"/>
      <c r="B1332" s="12"/>
      <c r="C1332" s="14"/>
    </row>
    <row r="1333" spans="1:3" s="6" customFormat="1" x14ac:dyDescent="0.2">
      <c r="A1333" s="12"/>
      <c r="B1333" s="12"/>
      <c r="C1333" s="14"/>
    </row>
    <row r="1334" spans="1:3" s="6" customFormat="1" x14ac:dyDescent="0.2">
      <c r="A1334" s="12"/>
      <c r="B1334" s="12"/>
      <c r="C1334" s="14"/>
    </row>
    <row r="1335" spans="1:3" s="6" customFormat="1" x14ac:dyDescent="0.2">
      <c r="A1335" s="12"/>
      <c r="B1335" s="12"/>
      <c r="C1335" s="14"/>
    </row>
    <row r="1336" spans="1:3" s="6" customFormat="1" x14ac:dyDescent="0.2">
      <c r="A1336" s="12"/>
      <c r="B1336" s="12"/>
      <c r="C1336" s="14"/>
    </row>
    <row r="1337" spans="1:3" s="6" customFormat="1" x14ac:dyDescent="0.2">
      <c r="A1337" s="12"/>
      <c r="B1337" s="12"/>
      <c r="C1337" s="14"/>
    </row>
    <row r="1338" spans="1:3" s="6" customFormat="1" x14ac:dyDescent="0.2">
      <c r="A1338" s="12"/>
      <c r="B1338" s="12"/>
      <c r="C1338" s="14"/>
    </row>
    <row r="1339" spans="1:3" s="6" customFormat="1" x14ac:dyDescent="0.2">
      <c r="A1339" s="12"/>
      <c r="B1339" s="12"/>
      <c r="C1339" s="14"/>
    </row>
    <row r="1340" spans="1:3" x14ac:dyDescent="0.2">
      <c r="A1340" s="12"/>
      <c r="B1340" s="17"/>
      <c r="C1340" s="14"/>
    </row>
    <row r="1341" spans="1:3" x14ac:dyDescent="0.2">
      <c r="A1341" s="12"/>
      <c r="B1341" s="17"/>
      <c r="C1341" s="14"/>
    </row>
    <row r="1342" spans="1:3" x14ac:dyDescent="0.2">
      <c r="A1342" s="12"/>
      <c r="B1342" s="12"/>
      <c r="C1342" s="14"/>
    </row>
    <row r="1343" spans="1:3" x14ac:dyDescent="0.2">
      <c r="A1343" s="12"/>
      <c r="B1343" s="12"/>
      <c r="C1343" s="15"/>
    </row>
    <row r="1344" spans="1:3" x14ac:dyDescent="0.2">
      <c r="A1344" s="12"/>
      <c r="B1344" s="17"/>
      <c r="C1344" s="15"/>
    </row>
    <row r="1345" spans="1:3" x14ac:dyDescent="0.2">
      <c r="A1345" s="12"/>
      <c r="B1345" s="12"/>
      <c r="C1345" s="14"/>
    </row>
    <row r="1346" spans="1:3" x14ac:dyDescent="0.2">
      <c r="A1346" s="12"/>
      <c r="B1346" s="12"/>
      <c r="C1346" s="15"/>
    </row>
    <row r="1347" spans="1:3" x14ac:dyDescent="0.2">
      <c r="A1347" s="12"/>
      <c r="B1347" s="17"/>
      <c r="C1347" s="15"/>
    </row>
    <row r="1348" spans="1:3" x14ac:dyDescent="0.2">
      <c r="A1348" s="12"/>
      <c r="B1348" s="12"/>
      <c r="C1348" s="14"/>
    </row>
    <row r="1349" spans="1:3" x14ac:dyDescent="0.2">
      <c r="A1349" s="12"/>
      <c r="B1349" s="12"/>
      <c r="C1349" s="14"/>
    </row>
    <row r="1350" spans="1:3" s="6" customFormat="1" x14ac:dyDescent="0.2">
      <c r="A1350" s="12"/>
      <c r="B1350" s="12"/>
      <c r="C1350" s="14"/>
    </row>
    <row r="1351" spans="1:3" s="6" customFormat="1" x14ac:dyDescent="0.2">
      <c r="A1351" s="12"/>
      <c r="B1351" s="12"/>
      <c r="C1351" s="14"/>
    </row>
    <row r="1352" spans="1:3" s="6" customFormat="1" x14ac:dyDescent="0.2">
      <c r="A1352" s="12"/>
      <c r="B1352" s="12"/>
      <c r="C1352" s="14"/>
    </row>
    <row r="1353" spans="1:3" s="6" customFormat="1" x14ac:dyDescent="0.2">
      <c r="A1353" s="12"/>
      <c r="B1353" s="12"/>
      <c r="C1353" s="14"/>
    </row>
    <row r="1354" spans="1:3" s="6" customFormat="1" x14ac:dyDescent="0.2">
      <c r="A1354" s="12"/>
      <c r="B1354" s="12"/>
      <c r="C1354" s="14"/>
    </row>
    <row r="1355" spans="1:3" s="6" customFormat="1" x14ac:dyDescent="0.2">
      <c r="A1355" s="12"/>
      <c r="B1355" s="12"/>
      <c r="C1355" s="14"/>
    </row>
    <row r="1356" spans="1:3" s="6" customFormat="1" x14ac:dyDescent="0.2">
      <c r="A1356" s="12"/>
      <c r="B1356" s="12"/>
      <c r="C1356" s="14"/>
    </row>
    <row r="1357" spans="1:3" s="6" customFormat="1" x14ac:dyDescent="0.2">
      <c r="A1357" s="12"/>
      <c r="B1357" s="12"/>
      <c r="C1357" s="14"/>
    </row>
    <row r="1358" spans="1:3" s="6" customFormat="1" x14ac:dyDescent="0.2">
      <c r="A1358" s="12"/>
      <c r="B1358" s="12"/>
      <c r="C1358" s="14"/>
    </row>
    <row r="1359" spans="1:3" s="6" customFormat="1" x14ac:dyDescent="0.2">
      <c r="A1359" s="12"/>
      <c r="B1359" s="12"/>
      <c r="C1359" s="14"/>
    </row>
    <row r="1360" spans="1:3" s="6" customFormat="1" x14ac:dyDescent="0.2">
      <c r="A1360" s="12"/>
      <c r="B1360" s="12"/>
      <c r="C1360" s="14"/>
    </row>
    <row r="1361" spans="1:3" s="6" customFormat="1" x14ac:dyDescent="0.2">
      <c r="A1361" s="12"/>
      <c r="B1361" s="12"/>
      <c r="C1361" s="14"/>
    </row>
    <row r="1362" spans="1:3" s="6" customFormat="1" x14ac:dyDescent="0.2">
      <c r="A1362" s="12"/>
      <c r="B1362" s="12"/>
      <c r="C1362" s="14"/>
    </row>
    <row r="1363" spans="1:3" s="6" customFormat="1" x14ac:dyDescent="0.2">
      <c r="A1363" s="12"/>
      <c r="B1363" s="12"/>
      <c r="C1363" s="14"/>
    </row>
    <row r="1364" spans="1:3" s="6" customFormat="1" x14ac:dyDescent="0.2">
      <c r="A1364" s="12"/>
      <c r="B1364" s="12"/>
      <c r="C1364" s="14"/>
    </row>
    <row r="1365" spans="1:3" s="6" customFormat="1" x14ac:dyDescent="0.2">
      <c r="A1365" s="12"/>
      <c r="B1365" s="12"/>
      <c r="C1365" s="14"/>
    </row>
    <row r="1366" spans="1:3" s="6" customFormat="1" x14ac:dyDescent="0.2">
      <c r="A1366" s="12"/>
      <c r="B1366" s="12"/>
      <c r="C1366" s="14"/>
    </row>
    <row r="1367" spans="1:3" s="6" customFormat="1" x14ac:dyDescent="0.2">
      <c r="A1367" s="12"/>
      <c r="B1367" s="12"/>
      <c r="C1367" s="14"/>
    </row>
    <row r="1368" spans="1:3" s="6" customFormat="1" x14ac:dyDescent="0.2">
      <c r="A1368" s="12"/>
      <c r="B1368" s="12"/>
      <c r="C1368" s="14"/>
    </row>
    <row r="1369" spans="1:3" s="6" customFormat="1" x14ac:dyDescent="0.2">
      <c r="A1369" s="12"/>
      <c r="B1369" s="12"/>
      <c r="C1369" s="14"/>
    </row>
    <row r="1370" spans="1:3" s="6" customFormat="1" x14ac:dyDescent="0.2">
      <c r="A1370" s="12"/>
      <c r="B1370" s="12"/>
      <c r="C1370" s="14"/>
    </row>
    <row r="1371" spans="1:3" s="6" customFormat="1" x14ac:dyDescent="0.2">
      <c r="A1371" s="10"/>
      <c r="B1371" s="10"/>
      <c r="C1371" s="16"/>
    </row>
    <row r="1372" spans="1:3" s="6" customFormat="1" x14ac:dyDescent="0.2">
      <c r="A1372" s="10"/>
      <c r="B1372" s="10"/>
      <c r="C1372" s="16"/>
    </row>
    <row r="1373" spans="1:3" s="6" customFormat="1" x14ac:dyDescent="0.2">
      <c r="A1373" s="12"/>
      <c r="B1373" s="17"/>
      <c r="C1373" s="14"/>
    </row>
    <row r="1374" spans="1:3" s="6" customFormat="1" x14ac:dyDescent="0.2">
      <c r="A1374" s="12"/>
      <c r="B1374" s="12"/>
      <c r="C1374" s="14"/>
    </row>
    <row r="1375" spans="1:3" s="6" customFormat="1" x14ac:dyDescent="0.2">
      <c r="A1375" s="12"/>
      <c r="B1375" s="12"/>
      <c r="C1375" s="14"/>
    </row>
    <row r="1376" spans="1:3" s="6" customFormat="1" x14ac:dyDescent="0.2">
      <c r="A1376" s="12"/>
      <c r="B1376" s="12"/>
      <c r="C1376" s="14"/>
    </row>
    <row r="1377" spans="1:3" s="6" customFormat="1" x14ac:dyDescent="0.2">
      <c r="A1377" s="12"/>
      <c r="B1377" s="12"/>
      <c r="C1377" s="14"/>
    </row>
    <row r="1378" spans="1:3" s="6" customFormat="1" x14ac:dyDescent="0.2">
      <c r="A1378" s="12"/>
      <c r="B1378" s="12"/>
      <c r="C1378" s="14"/>
    </row>
    <row r="1379" spans="1:3" s="6" customFormat="1" x14ac:dyDescent="0.2">
      <c r="A1379" s="12"/>
      <c r="B1379" s="17"/>
      <c r="C1379" s="14"/>
    </row>
    <row r="1380" spans="1:3" s="6" customFormat="1" x14ac:dyDescent="0.2">
      <c r="A1380" s="12"/>
      <c r="B1380" s="12"/>
      <c r="C1380" s="14"/>
    </row>
    <row r="1381" spans="1:3" s="6" customFormat="1" x14ac:dyDescent="0.2">
      <c r="A1381" s="12"/>
      <c r="B1381" s="12"/>
      <c r="C1381" s="14"/>
    </row>
    <row r="1382" spans="1:3" s="6" customFormat="1" x14ac:dyDescent="0.2">
      <c r="A1382" s="12"/>
      <c r="B1382" s="12"/>
      <c r="C1382" s="14"/>
    </row>
    <row r="1383" spans="1:3" s="6" customFormat="1" x14ac:dyDescent="0.2">
      <c r="A1383" s="12"/>
      <c r="B1383" s="12"/>
      <c r="C1383" s="14"/>
    </row>
    <row r="1384" spans="1:3" s="6" customFormat="1" x14ac:dyDescent="0.2">
      <c r="A1384" s="12"/>
      <c r="B1384" s="12"/>
      <c r="C1384" s="14"/>
    </row>
    <row r="1385" spans="1:3" s="6" customFormat="1" x14ac:dyDescent="0.2">
      <c r="A1385" s="12"/>
      <c r="B1385" s="12"/>
      <c r="C1385" s="14"/>
    </row>
    <row r="1386" spans="1:3" s="6" customFormat="1" x14ac:dyDescent="0.2">
      <c r="A1386" s="12"/>
      <c r="B1386" s="17"/>
      <c r="C1386" s="14"/>
    </row>
    <row r="1387" spans="1:3" s="6" customFormat="1" x14ac:dyDescent="0.2">
      <c r="A1387" s="12"/>
      <c r="B1387" s="12"/>
      <c r="C1387" s="14"/>
    </row>
    <row r="1388" spans="1:3" s="6" customFormat="1" x14ac:dyDescent="0.2">
      <c r="A1388" s="12"/>
      <c r="B1388" s="12"/>
      <c r="C1388" s="14"/>
    </row>
    <row r="1389" spans="1:3" s="6" customFormat="1" x14ac:dyDescent="0.2">
      <c r="A1389" s="12"/>
      <c r="B1389" s="12"/>
      <c r="C1389" s="14"/>
    </row>
    <row r="1390" spans="1:3" s="6" customFormat="1" x14ac:dyDescent="0.2">
      <c r="A1390" s="12"/>
      <c r="B1390" s="12"/>
      <c r="C1390" s="14"/>
    </row>
    <row r="1391" spans="1:3" s="6" customFormat="1" x14ac:dyDescent="0.2">
      <c r="A1391" s="12"/>
      <c r="B1391" s="17"/>
      <c r="C1391" s="14"/>
    </row>
    <row r="1392" spans="1:3" s="6" customFormat="1" x14ac:dyDescent="0.2">
      <c r="A1392" s="12"/>
      <c r="B1392" s="12"/>
      <c r="C1392" s="14"/>
    </row>
    <row r="1393" spans="1:3" s="6" customFormat="1" x14ac:dyDescent="0.2">
      <c r="A1393" s="12"/>
      <c r="B1393" s="12"/>
      <c r="C1393" s="14"/>
    </row>
    <row r="1394" spans="1:3" s="6" customFormat="1" x14ac:dyDescent="0.2">
      <c r="A1394" s="12"/>
      <c r="B1394" s="12"/>
      <c r="C1394" s="14"/>
    </row>
    <row r="1395" spans="1:3" s="6" customFormat="1" x14ac:dyDescent="0.2">
      <c r="A1395" s="12"/>
      <c r="B1395" s="12"/>
      <c r="C1395" s="14"/>
    </row>
    <row r="1396" spans="1:3" s="6" customFormat="1" x14ac:dyDescent="0.2">
      <c r="A1396" s="12"/>
      <c r="B1396" s="17"/>
      <c r="C1396" s="14"/>
    </row>
    <row r="1397" spans="1:3" s="6" customFormat="1" x14ac:dyDescent="0.2">
      <c r="A1397" s="12"/>
      <c r="B1397" s="17"/>
      <c r="C1397" s="14"/>
    </row>
    <row r="1398" spans="1:3" s="6" customFormat="1" x14ac:dyDescent="0.2">
      <c r="A1398" s="12"/>
      <c r="B1398" s="12"/>
      <c r="C1398" s="14"/>
    </row>
    <row r="1399" spans="1:3" s="6" customFormat="1" x14ac:dyDescent="0.2">
      <c r="A1399" s="12"/>
      <c r="B1399" s="12"/>
      <c r="C1399" s="14"/>
    </row>
    <row r="1400" spans="1:3" s="6" customFormat="1" x14ac:dyDescent="0.2">
      <c r="A1400" s="12"/>
      <c r="B1400" s="12"/>
      <c r="C1400" s="14"/>
    </row>
    <row r="1401" spans="1:3" s="6" customFormat="1" x14ac:dyDescent="0.2">
      <c r="A1401" s="12"/>
      <c r="B1401" s="12"/>
      <c r="C1401" s="14"/>
    </row>
    <row r="1402" spans="1:3" s="6" customFormat="1" x14ac:dyDescent="0.2">
      <c r="A1402" s="12"/>
      <c r="B1402" s="12"/>
      <c r="C1402" s="14"/>
    </row>
    <row r="1403" spans="1:3" s="6" customFormat="1" x14ac:dyDescent="0.2">
      <c r="A1403" s="12"/>
      <c r="B1403" s="12"/>
      <c r="C1403" s="14"/>
    </row>
    <row r="1404" spans="1:3" s="6" customFormat="1" x14ac:dyDescent="0.2">
      <c r="A1404" s="12"/>
      <c r="B1404" s="17"/>
      <c r="C1404" s="14"/>
    </row>
    <row r="1405" spans="1:3" s="6" customFormat="1" x14ac:dyDescent="0.2">
      <c r="A1405" s="12"/>
      <c r="B1405" s="12"/>
      <c r="C1405" s="14"/>
    </row>
    <row r="1406" spans="1:3" s="6" customFormat="1" x14ac:dyDescent="0.2">
      <c r="A1406" s="12"/>
      <c r="B1406" s="17"/>
      <c r="C1406" s="14"/>
    </row>
    <row r="1407" spans="1:3" s="6" customFormat="1" x14ac:dyDescent="0.2">
      <c r="A1407" s="12"/>
      <c r="B1407" s="12"/>
      <c r="C1407" s="14"/>
    </row>
    <row r="1408" spans="1:3" s="6" customFormat="1" x14ac:dyDescent="0.2">
      <c r="A1408" s="12"/>
      <c r="B1408" s="12"/>
      <c r="C1408" s="14"/>
    </row>
    <row r="1409" spans="1:3" s="6" customFormat="1" x14ac:dyDescent="0.2">
      <c r="A1409" s="12"/>
      <c r="B1409" s="12"/>
      <c r="C1409" s="15"/>
    </row>
    <row r="1410" spans="1:3" s="6" customFormat="1" x14ac:dyDescent="0.2">
      <c r="A1410" s="12"/>
      <c r="B1410" s="12"/>
      <c r="C1410" s="14"/>
    </row>
    <row r="1411" spans="1:3" s="6" customFormat="1" x14ac:dyDescent="0.2">
      <c r="A1411" s="12"/>
      <c r="B1411" s="12"/>
      <c r="C1411" s="15"/>
    </row>
    <row r="1412" spans="1:3" s="6" customFormat="1" x14ac:dyDescent="0.2">
      <c r="A1412" s="12"/>
      <c r="B1412" s="12"/>
      <c r="C1412" s="14"/>
    </row>
    <row r="1413" spans="1:3" s="6" customFormat="1" x14ac:dyDescent="0.2">
      <c r="A1413" s="12"/>
      <c r="B1413" s="12"/>
      <c r="C1413" s="14"/>
    </row>
    <row r="1414" spans="1:3" s="6" customFormat="1" x14ac:dyDescent="0.2">
      <c r="A1414" s="12"/>
      <c r="B1414" s="12"/>
      <c r="C1414" s="15"/>
    </row>
    <row r="1415" spans="1:3" s="6" customFormat="1" x14ac:dyDescent="0.2">
      <c r="A1415" s="12"/>
      <c r="B1415" s="12"/>
      <c r="C1415" s="14"/>
    </row>
    <row r="1416" spans="1:3" s="6" customFormat="1" x14ac:dyDescent="0.2">
      <c r="A1416" s="12"/>
      <c r="B1416" s="12"/>
      <c r="C1416" s="14"/>
    </row>
    <row r="1417" spans="1:3" s="6" customFormat="1" x14ac:dyDescent="0.2">
      <c r="A1417" s="12"/>
      <c r="B1417" s="12"/>
      <c r="C1417" s="15"/>
    </row>
    <row r="1418" spans="1:3" s="6" customFormat="1" x14ac:dyDescent="0.2">
      <c r="A1418" s="12"/>
      <c r="B1418" s="12"/>
      <c r="C1418" s="14"/>
    </row>
    <row r="1419" spans="1:3" s="6" customFormat="1" x14ac:dyDescent="0.2">
      <c r="A1419" s="12"/>
      <c r="B1419" s="12"/>
      <c r="C1419" s="14"/>
    </row>
    <row r="1420" spans="1:3" s="6" customFormat="1" x14ac:dyDescent="0.2">
      <c r="A1420" s="12"/>
      <c r="B1420" s="12"/>
      <c r="C1420" s="15"/>
    </row>
    <row r="1421" spans="1:3" s="6" customFormat="1" x14ac:dyDescent="0.2">
      <c r="A1421" s="12"/>
      <c r="B1421" s="12"/>
      <c r="C1421" s="14"/>
    </row>
    <row r="1422" spans="1:3" s="6" customFormat="1" x14ac:dyDescent="0.2">
      <c r="A1422" s="12"/>
      <c r="B1422" s="12"/>
      <c r="C1422" s="14"/>
    </row>
    <row r="1423" spans="1:3" s="6" customFormat="1" x14ac:dyDescent="0.2">
      <c r="A1423" s="12"/>
      <c r="B1423" s="12"/>
      <c r="C1423" s="15"/>
    </row>
    <row r="1424" spans="1:3" s="6" customFormat="1" x14ac:dyDescent="0.2">
      <c r="A1424" s="12"/>
      <c r="B1424" s="12"/>
      <c r="C1424" s="14"/>
    </row>
    <row r="1425" spans="1:3" s="6" customFormat="1" x14ac:dyDescent="0.2">
      <c r="A1425" s="12"/>
      <c r="B1425" s="12"/>
      <c r="C1425" s="14"/>
    </row>
    <row r="1426" spans="1:3" s="6" customFormat="1" x14ac:dyDescent="0.2">
      <c r="A1426" s="12"/>
      <c r="B1426" s="12"/>
      <c r="C1426" s="15"/>
    </row>
    <row r="1427" spans="1:3" s="6" customFormat="1" x14ac:dyDescent="0.2">
      <c r="A1427" s="12"/>
      <c r="B1427" s="12"/>
      <c r="C1427" s="14"/>
    </row>
    <row r="1428" spans="1:3" s="6" customFormat="1" x14ac:dyDescent="0.2">
      <c r="A1428" s="12"/>
      <c r="B1428" s="12"/>
      <c r="C1428" s="14"/>
    </row>
    <row r="1429" spans="1:3" s="6" customFormat="1" x14ac:dyDescent="0.2">
      <c r="A1429" s="12"/>
      <c r="B1429" s="12"/>
      <c r="C1429" s="15"/>
    </row>
    <row r="1430" spans="1:3" s="6" customFormat="1" x14ac:dyDescent="0.2">
      <c r="A1430" s="12"/>
      <c r="B1430" s="12"/>
      <c r="C1430" s="14"/>
    </row>
    <row r="1431" spans="1:3" s="6" customFormat="1" x14ac:dyDescent="0.2">
      <c r="A1431" s="12"/>
      <c r="B1431" s="12"/>
      <c r="C1431" s="15"/>
    </row>
    <row r="1432" spans="1:3" s="6" customFormat="1" x14ac:dyDescent="0.2">
      <c r="A1432" s="12"/>
      <c r="B1432" s="12"/>
      <c r="C1432" s="15"/>
    </row>
    <row r="1433" spans="1:3" s="6" customFormat="1" x14ac:dyDescent="0.2">
      <c r="A1433" s="12"/>
      <c r="B1433" s="12"/>
      <c r="C1433" s="14"/>
    </row>
    <row r="1434" spans="1:3" s="6" customFormat="1" x14ac:dyDescent="0.2">
      <c r="A1434" s="12"/>
      <c r="B1434" s="12"/>
      <c r="C1434" s="15"/>
    </row>
    <row r="1435" spans="1:3" s="6" customFormat="1" x14ac:dyDescent="0.2">
      <c r="A1435" s="12"/>
      <c r="B1435" s="12"/>
      <c r="C1435" s="15"/>
    </row>
    <row r="1436" spans="1:3" s="6" customFormat="1" x14ac:dyDescent="0.2">
      <c r="A1436" s="12"/>
      <c r="B1436" s="12"/>
      <c r="C1436" s="15"/>
    </row>
    <row r="1437" spans="1:3" s="6" customFormat="1" x14ac:dyDescent="0.2">
      <c r="A1437" s="12"/>
      <c r="B1437" s="12"/>
      <c r="C1437" s="14"/>
    </row>
    <row r="1438" spans="1:3" s="6" customFormat="1" x14ac:dyDescent="0.2">
      <c r="A1438" s="12"/>
      <c r="B1438" s="17"/>
      <c r="C1438" s="14"/>
    </row>
    <row r="1439" spans="1:3" s="6" customFormat="1" x14ac:dyDescent="0.2">
      <c r="A1439" s="12"/>
      <c r="B1439" s="12"/>
      <c r="C1439" s="14"/>
    </row>
    <row r="1440" spans="1:3" s="6" customFormat="1" x14ac:dyDescent="0.2">
      <c r="A1440" s="12"/>
      <c r="B1440" s="12"/>
      <c r="C1440" s="14"/>
    </row>
    <row r="1441" spans="1:3" s="6" customFormat="1" x14ac:dyDescent="0.2">
      <c r="A1441" s="12"/>
      <c r="B1441" s="12"/>
      <c r="C1441" s="14"/>
    </row>
    <row r="1442" spans="1:3" s="6" customFormat="1" x14ac:dyDescent="0.2">
      <c r="A1442" s="12"/>
      <c r="B1442" s="12"/>
      <c r="C1442" s="14"/>
    </row>
    <row r="1443" spans="1:3" s="6" customFormat="1" x14ac:dyDescent="0.2">
      <c r="A1443" s="12"/>
      <c r="B1443" s="17"/>
      <c r="C1443" s="14"/>
    </row>
    <row r="1444" spans="1:3" s="6" customFormat="1" x14ac:dyDescent="0.2">
      <c r="A1444" s="12"/>
      <c r="B1444" s="12"/>
      <c r="C1444" s="14"/>
    </row>
    <row r="1445" spans="1:3" s="6" customFormat="1" x14ac:dyDescent="0.2">
      <c r="A1445" s="12"/>
      <c r="B1445" s="12"/>
      <c r="C1445" s="14"/>
    </row>
    <row r="1446" spans="1:3" s="6" customFormat="1" x14ac:dyDescent="0.2">
      <c r="A1446" s="12"/>
      <c r="B1446" s="12"/>
      <c r="C1446" s="14"/>
    </row>
    <row r="1447" spans="1:3" s="6" customFormat="1" x14ac:dyDescent="0.2">
      <c r="A1447" s="12"/>
      <c r="B1447" s="12"/>
      <c r="C1447" s="14"/>
    </row>
    <row r="1448" spans="1:3" s="6" customFormat="1" x14ac:dyDescent="0.2">
      <c r="A1448" s="12"/>
      <c r="B1448" s="17"/>
      <c r="C1448" s="14"/>
    </row>
    <row r="1449" spans="1:3" s="6" customFormat="1" x14ac:dyDescent="0.2">
      <c r="A1449" s="12"/>
      <c r="B1449" s="12"/>
      <c r="C1449" s="14"/>
    </row>
    <row r="1450" spans="1:3" s="6" customFormat="1" x14ac:dyDescent="0.2">
      <c r="A1450" s="12"/>
      <c r="B1450" s="12"/>
      <c r="C1450" s="14"/>
    </row>
    <row r="1451" spans="1:3" s="6" customFormat="1" x14ac:dyDescent="0.2">
      <c r="A1451" s="12"/>
      <c r="B1451" s="12"/>
      <c r="C1451" s="14"/>
    </row>
    <row r="1452" spans="1:3" s="6" customFormat="1" x14ac:dyDescent="0.2">
      <c r="A1452" s="12"/>
      <c r="B1452" s="12"/>
      <c r="C1452" s="14"/>
    </row>
    <row r="1453" spans="1:3" s="6" customFormat="1" x14ac:dyDescent="0.2">
      <c r="A1453" s="12"/>
      <c r="B1453" s="17"/>
      <c r="C1453" s="14"/>
    </row>
    <row r="1454" spans="1:3" s="6" customFormat="1" x14ac:dyDescent="0.2">
      <c r="A1454" s="12"/>
      <c r="B1454" s="12"/>
      <c r="C1454" s="14"/>
    </row>
    <row r="1455" spans="1:3" s="6" customFormat="1" x14ac:dyDescent="0.2">
      <c r="A1455" s="12"/>
      <c r="B1455" s="12"/>
      <c r="C1455" s="14"/>
    </row>
    <row r="1456" spans="1:3" s="6" customFormat="1" x14ac:dyDescent="0.2">
      <c r="A1456" s="12"/>
      <c r="B1456" s="12"/>
      <c r="C1456" s="14"/>
    </row>
    <row r="1457" spans="1:3" s="6" customFormat="1" x14ac:dyDescent="0.2">
      <c r="A1457" s="12"/>
      <c r="B1457" s="12"/>
      <c r="C1457" s="14"/>
    </row>
    <row r="1458" spans="1:3" s="6" customFormat="1" x14ac:dyDescent="0.2">
      <c r="A1458" s="12"/>
      <c r="B1458" s="12"/>
      <c r="C1458" s="14"/>
    </row>
    <row r="1459" spans="1:3" s="6" customFormat="1" x14ac:dyDescent="0.2">
      <c r="A1459" s="12"/>
      <c r="B1459" s="12"/>
      <c r="C1459" s="14"/>
    </row>
    <row r="1460" spans="1:3" s="6" customFormat="1" x14ac:dyDescent="0.2">
      <c r="A1460" s="12"/>
      <c r="B1460" s="17"/>
      <c r="C1460" s="14"/>
    </row>
    <row r="1461" spans="1:3" s="6" customFormat="1" x14ac:dyDescent="0.2">
      <c r="A1461" s="12"/>
      <c r="B1461" s="17"/>
      <c r="C1461" s="14"/>
    </row>
    <row r="1462" spans="1:3" s="6" customFormat="1" x14ac:dyDescent="0.2">
      <c r="A1462" s="12"/>
      <c r="B1462" s="12"/>
      <c r="C1462" s="14"/>
    </row>
    <row r="1463" spans="1:3" s="6" customFormat="1" x14ac:dyDescent="0.2">
      <c r="A1463" s="12"/>
      <c r="B1463" s="17"/>
      <c r="C1463" s="14"/>
    </row>
    <row r="1464" spans="1:3" s="6" customFormat="1" x14ac:dyDescent="0.2">
      <c r="A1464" s="12"/>
      <c r="B1464" s="17"/>
      <c r="C1464" s="14"/>
    </row>
    <row r="1465" spans="1:3" s="6" customFormat="1" x14ac:dyDescent="0.2">
      <c r="A1465" s="12"/>
      <c r="B1465" s="12"/>
      <c r="C1465" s="14"/>
    </row>
    <row r="1466" spans="1:3" s="6" customFormat="1" x14ac:dyDescent="0.2">
      <c r="A1466" s="12"/>
      <c r="B1466" s="12"/>
      <c r="C1466" s="14"/>
    </row>
    <row r="1467" spans="1:3" s="6" customFormat="1" x14ac:dyDescent="0.2">
      <c r="A1467" s="12"/>
      <c r="B1467" s="12"/>
      <c r="C1467" s="14"/>
    </row>
    <row r="1468" spans="1:3" s="6" customFormat="1" x14ac:dyDescent="0.2">
      <c r="A1468" s="12"/>
      <c r="B1468" s="12"/>
      <c r="C1468" s="14"/>
    </row>
    <row r="1469" spans="1:3" s="6" customFormat="1" x14ac:dyDescent="0.2">
      <c r="A1469" s="12"/>
      <c r="B1469" s="12"/>
      <c r="C1469" s="14"/>
    </row>
    <row r="1470" spans="1:3" s="6" customFormat="1" x14ac:dyDescent="0.2">
      <c r="A1470" s="12"/>
      <c r="B1470" s="12"/>
      <c r="C1470" s="14"/>
    </row>
    <row r="1471" spans="1:3" s="6" customFormat="1" x14ac:dyDescent="0.2">
      <c r="A1471" s="12"/>
      <c r="B1471" s="12"/>
      <c r="C1471" s="14"/>
    </row>
    <row r="1472" spans="1:3" s="6" customFormat="1" x14ac:dyDescent="0.2">
      <c r="A1472" s="12"/>
      <c r="B1472" s="12"/>
      <c r="C1472" s="14"/>
    </row>
    <row r="1473" spans="1:3" s="6" customFormat="1" x14ac:dyDescent="0.2">
      <c r="A1473" s="12"/>
      <c r="B1473" s="12"/>
      <c r="C1473" s="14"/>
    </row>
    <row r="1474" spans="1:3" s="6" customFormat="1" x14ac:dyDescent="0.2">
      <c r="A1474" s="12"/>
      <c r="B1474" s="12"/>
      <c r="C1474" s="14"/>
    </row>
    <row r="1475" spans="1:3" s="6" customFormat="1" x14ac:dyDescent="0.2">
      <c r="A1475" s="12"/>
      <c r="B1475" s="12"/>
      <c r="C1475" s="14"/>
    </row>
    <row r="1476" spans="1:3" s="6" customFormat="1" x14ac:dyDescent="0.2">
      <c r="A1476" s="12"/>
      <c r="B1476" s="12"/>
      <c r="C1476" s="14"/>
    </row>
    <row r="1477" spans="1:3" s="6" customFormat="1" x14ac:dyDescent="0.2">
      <c r="A1477" s="12"/>
      <c r="B1477" s="12"/>
      <c r="C1477" s="14"/>
    </row>
    <row r="1478" spans="1:3" s="6" customFormat="1" x14ac:dyDescent="0.2">
      <c r="A1478" s="12"/>
      <c r="B1478" s="12"/>
      <c r="C1478" s="14"/>
    </row>
    <row r="1479" spans="1:3" s="6" customFormat="1" x14ac:dyDescent="0.2">
      <c r="A1479" s="12"/>
      <c r="B1479" s="12"/>
      <c r="C1479" s="14"/>
    </row>
    <row r="1480" spans="1:3" s="6" customFormat="1" x14ac:dyDescent="0.2">
      <c r="A1480" s="12"/>
      <c r="B1480" s="12"/>
      <c r="C1480" s="14"/>
    </row>
    <row r="1481" spans="1:3" s="6" customFormat="1" x14ac:dyDescent="0.2">
      <c r="A1481" s="12"/>
      <c r="B1481" s="12"/>
      <c r="C1481" s="14"/>
    </row>
    <row r="1482" spans="1:3" s="6" customFormat="1" x14ac:dyDescent="0.2">
      <c r="A1482" s="12"/>
      <c r="B1482" s="12"/>
      <c r="C1482" s="14"/>
    </row>
    <row r="1483" spans="1:3" s="6" customFormat="1" x14ac:dyDescent="0.2">
      <c r="A1483" s="12"/>
      <c r="B1483" s="12"/>
      <c r="C1483" s="14"/>
    </row>
    <row r="1484" spans="1:3" s="6" customFormat="1" x14ac:dyDescent="0.2">
      <c r="A1484" s="12"/>
      <c r="B1484" s="12"/>
      <c r="C1484" s="14"/>
    </row>
    <row r="1485" spans="1:3" s="6" customFormat="1" x14ac:dyDescent="0.2">
      <c r="A1485" s="12"/>
      <c r="B1485" s="12"/>
      <c r="C1485" s="14"/>
    </row>
    <row r="1486" spans="1:3" s="6" customFormat="1" x14ac:dyDescent="0.2">
      <c r="A1486" s="12"/>
      <c r="B1486" s="12"/>
      <c r="C1486" s="14"/>
    </row>
    <row r="1487" spans="1:3" s="6" customFormat="1" x14ac:dyDescent="0.2">
      <c r="A1487" s="12"/>
      <c r="B1487" s="12"/>
      <c r="C1487" s="14"/>
    </row>
    <row r="1488" spans="1:3" s="6" customFormat="1" x14ac:dyDescent="0.2">
      <c r="A1488" s="12"/>
      <c r="B1488" s="12"/>
      <c r="C1488" s="14"/>
    </row>
    <row r="1489" spans="1:3" s="6" customFormat="1" x14ac:dyDescent="0.2">
      <c r="A1489" s="12"/>
      <c r="B1489" s="12"/>
      <c r="C1489" s="14"/>
    </row>
    <row r="1490" spans="1:3" s="6" customFormat="1" x14ac:dyDescent="0.2">
      <c r="A1490" s="12"/>
      <c r="B1490" s="12"/>
      <c r="C1490" s="14"/>
    </row>
    <row r="1491" spans="1:3" s="6" customFormat="1" x14ac:dyDescent="0.2">
      <c r="A1491" s="12"/>
      <c r="B1491" s="12"/>
      <c r="C1491" s="14"/>
    </row>
    <row r="1492" spans="1:3" s="6" customFormat="1" x14ac:dyDescent="0.2">
      <c r="A1492" s="12"/>
      <c r="B1492" s="12"/>
      <c r="C1492" s="14"/>
    </row>
    <row r="1493" spans="1:3" s="6" customFormat="1" x14ac:dyDescent="0.2">
      <c r="A1493" s="12"/>
      <c r="B1493" s="12"/>
      <c r="C1493" s="15"/>
    </row>
    <row r="1494" spans="1:3" s="6" customFormat="1" x14ac:dyDescent="0.2">
      <c r="A1494" s="12"/>
      <c r="B1494" s="12"/>
      <c r="C1494" s="15"/>
    </row>
    <row r="1495" spans="1:3" s="6" customFormat="1" x14ac:dyDescent="0.2">
      <c r="A1495" s="12"/>
      <c r="B1495" s="12"/>
      <c r="C1495" s="15"/>
    </row>
    <row r="1496" spans="1:3" s="6" customFormat="1" x14ac:dyDescent="0.2">
      <c r="A1496" s="12"/>
      <c r="B1496" s="12"/>
      <c r="C1496" s="15"/>
    </row>
    <row r="1497" spans="1:3" s="6" customFormat="1" x14ac:dyDescent="0.2">
      <c r="A1497" s="12"/>
      <c r="B1497" s="12"/>
      <c r="C1497" s="14"/>
    </row>
    <row r="1498" spans="1:3" s="6" customFormat="1" x14ac:dyDescent="0.2">
      <c r="A1498" s="12"/>
      <c r="B1498" s="12"/>
      <c r="C1498" s="14"/>
    </row>
    <row r="1499" spans="1:3" s="6" customFormat="1" x14ac:dyDescent="0.2">
      <c r="A1499" s="12"/>
      <c r="B1499" s="12"/>
      <c r="C1499" s="14"/>
    </row>
    <row r="1500" spans="1:3" s="6" customFormat="1" x14ac:dyDescent="0.2">
      <c r="A1500" s="10"/>
      <c r="B1500" s="10"/>
      <c r="C1500" s="16"/>
    </row>
    <row r="1501" spans="1:3" s="6" customFormat="1" x14ac:dyDescent="0.2">
      <c r="A1501" s="12"/>
      <c r="B1501" s="12"/>
      <c r="C1501" s="14"/>
    </row>
    <row r="1502" spans="1:3" s="6" customFormat="1" x14ac:dyDescent="0.2">
      <c r="A1502" s="12"/>
      <c r="B1502" s="12"/>
      <c r="C1502" s="14"/>
    </row>
    <row r="1503" spans="1:3" s="6" customFormat="1" x14ac:dyDescent="0.2">
      <c r="A1503" s="12"/>
      <c r="B1503" s="12"/>
      <c r="C1503" s="14"/>
    </row>
    <row r="1504" spans="1:3" s="6" customFormat="1" x14ac:dyDescent="0.2">
      <c r="A1504" s="12"/>
      <c r="B1504" s="12"/>
      <c r="C1504" s="14"/>
    </row>
    <row r="1505" spans="1:3" s="6" customFormat="1" x14ac:dyDescent="0.2">
      <c r="A1505" s="12"/>
      <c r="B1505" s="12"/>
      <c r="C1505" s="14"/>
    </row>
    <row r="1506" spans="1:3" s="6" customFormat="1" x14ac:dyDescent="0.2">
      <c r="A1506" s="12"/>
      <c r="B1506" s="12"/>
      <c r="C1506" s="14"/>
    </row>
    <row r="1507" spans="1:3" s="6" customFormat="1" x14ac:dyDescent="0.2">
      <c r="A1507" s="12"/>
      <c r="B1507" s="12"/>
      <c r="C1507" s="14"/>
    </row>
    <row r="1508" spans="1:3" s="6" customFormat="1" x14ac:dyDescent="0.2">
      <c r="A1508" s="12"/>
      <c r="B1508" s="12"/>
      <c r="C1508" s="14"/>
    </row>
    <row r="1509" spans="1:3" s="6" customFormat="1" x14ac:dyDescent="0.2">
      <c r="A1509" s="12"/>
      <c r="B1509" s="12"/>
      <c r="C1509" s="14"/>
    </row>
    <row r="1510" spans="1:3" s="6" customFormat="1" x14ac:dyDescent="0.2">
      <c r="A1510" s="12"/>
      <c r="B1510" s="12"/>
      <c r="C1510" s="14"/>
    </row>
    <row r="1511" spans="1:3" s="6" customFormat="1" x14ac:dyDescent="0.2">
      <c r="A1511" s="12"/>
      <c r="B1511" s="12"/>
      <c r="C1511" s="14"/>
    </row>
    <row r="1512" spans="1:3" s="6" customFormat="1" x14ac:dyDescent="0.2">
      <c r="A1512" s="12"/>
      <c r="B1512" s="12"/>
      <c r="C1512" s="14"/>
    </row>
    <row r="1513" spans="1:3" s="6" customFormat="1" x14ac:dyDescent="0.2">
      <c r="A1513" s="12"/>
      <c r="B1513" s="12"/>
      <c r="C1513" s="14"/>
    </row>
    <row r="1514" spans="1:3" s="6" customFormat="1" x14ac:dyDescent="0.2">
      <c r="A1514" s="12"/>
      <c r="B1514" s="12"/>
      <c r="C1514" s="14"/>
    </row>
    <row r="1515" spans="1:3" s="6" customFormat="1" x14ac:dyDescent="0.2">
      <c r="A1515" s="12"/>
      <c r="B1515" s="12"/>
      <c r="C1515" s="14"/>
    </row>
    <row r="1516" spans="1:3" s="6" customFormat="1" x14ac:dyDescent="0.2">
      <c r="A1516" s="12"/>
      <c r="B1516" s="12"/>
      <c r="C1516" s="14"/>
    </row>
    <row r="1517" spans="1:3" s="6" customFormat="1" x14ac:dyDescent="0.2">
      <c r="A1517" s="12"/>
      <c r="B1517" s="12"/>
      <c r="C1517" s="14"/>
    </row>
    <row r="1518" spans="1:3" s="6" customFormat="1" x14ac:dyDescent="0.2">
      <c r="A1518" s="12"/>
      <c r="B1518" s="12"/>
      <c r="C1518" s="14"/>
    </row>
    <row r="1519" spans="1:3" s="6" customFormat="1" x14ac:dyDescent="0.2">
      <c r="A1519" s="12"/>
      <c r="B1519" s="12"/>
      <c r="C1519" s="14"/>
    </row>
    <row r="1520" spans="1:3" s="6" customFormat="1" x14ac:dyDescent="0.2">
      <c r="A1520" s="12"/>
      <c r="B1520" s="12"/>
      <c r="C1520" s="14"/>
    </row>
    <row r="1521" spans="1:3" s="6" customFormat="1" x14ac:dyDescent="0.2">
      <c r="A1521" s="12"/>
      <c r="B1521" s="12"/>
      <c r="C1521" s="14"/>
    </row>
    <row r="1522" spans="1:3" s="6" customFormat="1" x14ac:dyDescent="0.2">
      <c r="A1522" s="12"/>
      <c r="B1522" s="12"/>
      <c r="C1522" s="14"/>
    </row>
    <row r="1523" spans="1:3" s="6" customFormat="1" x14ac:dyDescent="0.2">
      <c r="A1523" s="12"/>
      <c r="B1523" s="12"/>
      <c r="C1523" s="14"/>
    </row>
    <row r="1524" spans="1:3" s="6" customFormat="1" x14ac:dyDescent="0.2">
      <c r="A1524" s="12"/>
      <c r="B1524" s="12"/>
      <c r="C1524" s="14"/>
    </row>
    <row r="1525" spans="1:3" s="6" customFormat="1" x14ac:dyDescent="0.2">
      <c r="A1525" s="12"/>
      <c r="B1525" s="12"/>
      <c r="C1525" s="14"/>
    </row>
    <row r="1526" spans="1:3" s="6" customFormat="1" x14ac:dyDescent="0.2">
      <c r="A1526" s="12"/>
      <c r="B1526" s="12"/>
      <c r="C1526" s="14"/>
    </row>
    <row r="1527" spans="1:3" s="6" customFormat="1" x14ac:dyDescent="0.2">
      <c r="A1527" s="12"/>
      <c r="B1527" s="12"/>
      <c r="C1527" s="14"/>
    </row>
    <row r="1528" spans="1:3" s="6" customFormat="1" x14ac:dyDescent="0.2">
      <c r="A1528" s="12"/>
      <c r="B1528" s="12"/>
      <c r="C1528" s="14"/>
    </row>
    <row r="1529" spans="1:3" s="6" customFormat="1" x14ac:dyDescent="0.2">
      <c r="A1529" s="12"/>
      <c r="B1529" s="12"/>
      <c r="C1529" s="14"/>
    </row>
    <row r="1530" spans="1:3" s="6" customFormat="1" x14ac:dyDescent="0.2">
      <c r="A1530" s="12"/>
      <c r="B1530" s="12"/>
      <c r="C1530" s="14"/>
    </row>
    <row r="1531" spans="1:3" s="6" customFormat="1" x14ac:dyDescent="0.2">
      <c r="A1531" s="12"/>
      <c r="B1531" s="12"/>
      <c r="C1531" s="14"/>
    </row>
    <row r="1532" spans="1:3" s="6" customFormat="1" x14ac:dyDescent="0.2">
      <c r="A1532" s="12"/>
      <c r="B1532" s="12"/>
      <c r="C1532" s="14"/>
    </row>
    <row r="1533" spans="1:3" s="6" customFormat="1" x14ac:dyDescent="0.2">
      <c r="A1533" s="12"/>
      <c r="B1533" s="12"/>
      <c r="C1533" s="14"/>
    </row>
    <row r="1534" spans="1:3" s="6" customFormat="1" x14ac:dyDescent="0.2">
      <c r="A1534" s="12"/>
      <c r="B1534" s="12"/>
      <c r="C1534" s="14"/>
    </row>
    <row r="1535" spans="1:3" s="6" customFormat="1" x14ac:dyDescent="0.2">
      <c r="A1535" s="12"/>
      <c r="B1535" s="12"/>
      <c r="C1535" s="14"/>
    </row>
    <row r="1536" spans="1:3" s="6" customFormat="1" x14ac:dyDescent="0.2">
      <c r="A1536" s="12"/>
      <c r="B1536" s="12"/>
      <c r="C1536" s="14"/>
    </row>
    <row r="1537" spans="1:3" s="6" customFormat="1" x14ac:dyDescent="0.2">
      <c r="A1537" s="12"/>
      <c r="B1537" s="12"/>
      <c r="C1537" s="15"/>
    </row>
    <row r="1538" spans="1:3" s="6" customFormat="1" x14ac:dyDescent="0.2">
      <c r="A1538" s="12"/>
      <c r="B1538" s="12"/>
      <c r="C1538" s="15"/>
    </row>
    <row r="1539" spans="1:3" s="6" customFormat="1" x14ac:dyDescent="0.2">
      <c r="A1539" s="12"/>
      <c r="B1539" s="12"/>
      <c r="C1539" s="14"/>
    </row>
    <row r="1540" spans="1:3" s="6" customFormat="1" x14ac:dyDescent="0.2">
      <c r="A1540" s="12"/>
      <c r="B1540" s="12"/>
      <c r="C1540" s="14"/>
    </row>
    <row r="1541" spans="1:3" s="6" customFormat="1" x14ac:dyDescent="0.2">
      <c r="A1541" s="12"/>
      <c r="B1541" s="12"/>
      <c r="C1541" s="14"/>
    </row>
    <row r="1542" spans="1:3" s="6" customFormat="1" x14ac:dyDescent="0.2">
      <c r="A1542" s="12"/>
      <c r="B1542" s="12"/>
      <c r="C1542" s="14"/>
    </row>
    <row r="1543" spans="1:3" s="6" customFormat="1" x14ac:dyDescent="0.2">
      <c r="A1543" s="12"/>
      <c r="B1543" s="12"/>
      <c r="C1543" s="14"/>
    </row>
    <row r="1544" spans="1:3" s="6" customFormat="1" x14ac:dyDescent="0.2">
      <c r="A1544" s="12"/>
      <c r="B1544" s="12"/>
      <c r="C1544" s="14"/>
    </row>
    <row r="1545" spans="1:3" s="6" customFormat="1" x14ac:dyDescent="0.2">
      <c r="A1545" s="12"/>
      <c r="B1545" s="12"/>
      <c r="C1545" s="14"/>
    </row>
    <row r="1546" spans="1:3" s="6" customFormat="1" x14ac:dyDescent="0.2">
      <c r="A1546" s="12"/>
      <c r="B1546" s="12"/>
      <c r="C1546" s="14"/>
    </row>
    <row r="1547" spans="1:3" s="6" customFormat="1" x14ac:dyDescent="0.2">
      <c r="A1547" s="12"/>
      <c r="B1547" s="12"/>
      <c r="C1547" s="14"/>
    </row>
    <row r="1548" spans="1:3" s="6" customFormat="1" x14ac:dyDescent="0.2">
      <c r="A1548" s="12"/>
      <c r="B1548" s="12"/>
      <c r="C1548" s="14"/>
    </row>
    <row r="1549" spans="1:3" s="6" customFormat="1" x14ac:dyDescent="0.2">
      <c r="A1549" s="12"/>
      <c r="B1549" s="12"/>
      <c r="C1549" s="14"/>
    </row>
    <row r="1550" spans="1:3" s="6" customFormat="1" x14ac:dyDescent="0.2">
      <c r="A1550" s="12"/>
      <c r="B1550" s="12"/>
      <c r="C1550" s="14"/>
    </row>
    <row r="1551" spans="1:3" s="6" customFormat="1" x14ac:dyDescent="0.2">
      <c r="A1551" s="10"/>
      <c r="B1551" s="10"/>
      <c r="C1551" s="16"/>
    </row>
    <row r="1552" spans="1:3" s="6" customFormat="1" x14ac:dyDescent="0.2">
      <c r="A1552" s="12"/>
      <c r="B1552" s="12"/>
      <c r="C1552" s="14"/>
    </row>
    <row r="1553" spans="1:3" s="6" customFormat="1" x14ac:dyDescent="0.2">
      <c r="A1553" s="12"/>
      <c r="B1553" s="12"/>
      <c r="C1553" s="14"/>
    </row>
    <row r="1554" spans="1:3" s="6" customFormat="1" x14ac:dyDescent="0.2">
      <c r="A1554" s="12"/>
      <c r="B1554" s="12"/>
      <c r="C1554" s="14"/>
    </row>
    <row r="1555" spans="1:3" s="6" customFormat="1" x14ac:dyDescent="0.2">
      <c r="A1555" s="12"/>
      <c r="B1555" s="12"/>
      <c r="C1555" s="14"/>
    </row>
    <row r="1556" spans="1:3" s="6" customFormat="1" x14ac:dyDescent="0.2">
      <c r="A1556" s="12"/>
      <c r="B1556" s="12"/>
      <c r="C1556" s="14"/>
    </row>
    <row r="1557" spans="1:3" s="6" customFormat="1" x14ac:dyDescent="0.2">
      <c r="A1557" s="12"/>
      <c r="B1557" s="12"/>
      <c r="C1557" s="14"/>
    </row>
    <row r="1558" spans="1:3" s="6" customFormat="1" x14ac:dyDescent="0.2">
      <c r="A1558" s="12"/>
      <c r="B1558" s="12"/>
      <c r="C1558" s="14"/>
    </row>
    <row r="1559" spans="1:3" s="6" customFormat="1" x14ac:dyDescent="0.2">
      <c r="A1559" s="10"/>
      <c r="B1559" s="10"/>
      <c r="C1559" s="16"/>
    </row>
    <row r="1560" spans="1:3" s="6" customFormat="1" x14ac:dyDescent="0.2">
      <c r="A1560" s="12"/>
      <c r="B1560" s="12"/>
      <c r="C1560" s="14"/>
    </row>
    <row r="1561" spans="1:3" s="6" customFormat="1" x14ac:dyDescent="0.2">
      <c r="A1561" s="12"/>
      <c r="B1561" s="12"/>
      <c r="C1561" s="14"/>
    </row>
    <row r="1562" spans="1:3" s="6" customFormat="1" x14ac:dyDescent="0.2">
      <c r="A1562" s="12"/>
      <c r="B1562" s="12"/>
      <c r="C1562" s="14"/>
    </row>
    <row r="1563" spans="1:3" s="6" customFormat="1" x14ac:dyDescent="0.2">
      <c r="A1563" s="12"/>
      <c r="B1563" s="12"/>
      <c r="C1563" s="14"/>
    </row>
    <row r="1564" spans="1:3" s="6" customFormat="1" x14ac:dyDescent="0.2">
      <c r="A1564" s="12"/>
      <c r="B1564" s="12"/>
      <c r="C1564" s="15"/>
    </row>
    <row r="1565" spans="1:3" s="6" customFormat="1" x14ac:dyDescent="0.2">
      <c r="A1565" s="12"/>
      <c r="B1565" s="12"/>
      <c r="C1565" s="14"/>
    </row>
    <row r="1566" spans="1:3" s="6" customFormat="1" x14ac:dyDescent="0.2">
      <c r="A1566" s="12"/>
      <c r="B1566" s="12"/>
      <c r="C1566" s="14"/>
    </row>
    <row r="1567" spans="1:3" s="6" customFormat="1" x14ac:dyDescent="0.2">
      <c r="A1567" s="12"/>
      <c r="B1567" s="12"/>
      <c r="C1567" s="14"/>
    </row>
    <row r="1568" spans="1:3" s="6" customFormat="1" x14ac:dyDescent="0.2">
      <c r="A1568" s="12"/>
      <c r="B1568" s="12"/>
      <c r="C1568" s="14"/>
    </row>
    <row r="1569" spans="1:3" s="6" customFormat="1" x14ac:dyDescent="0.2">
      <c r="A1569" s="12"/>
      <c r="B1569" s="12"/>
      <c r="C1569" s="14"/>
    </row>
    <row r="1570" spans="1:3" s="6" customFormat="1" x14ac:dyDescent="0.2">
      <c r="A1570" s="12"/>
      <c r="B1570" s="12"/>
      <c r="C1570" s="14"/>
    </row>
    <row r="1571" spans="1:3" s="6" customFormat="1" x14ac:dyDescent="0.2">
      <c r="A1571" s="12"/>
      <c r="B1571" s="12"/>
      <c r="C1571" s="14"/>
    </row>
    <row r="1572" spans="1:3" s="6" customFormat="1" x14ac:dyDescent="0.2">
      <c r="A1572" s="12"/>
      <c r="B1572" s="12"/>
      <c r="C1572" s="14"/>
    </row>
    <row r="1573" spans="1:3" s="6" customFormat="1" x14ac:dyDescent="0.2">
      <c r="A1573" s="12"/>
      <c r="B1573" s="12"/>
      <c r="C1573" s="14"/>
    </row>
    <row r="1574" spans="1:3" s="6" customFormat="1" x14ac:dyDescent="0.2">
      <c r="A1574" s="12"/>
      <c r="B1574" s="12"/>
      <c r="C1574" s="14"/>
    </row>
    <row r="1575" spans="1:3" s="6" customFormat="1" x14ac:dyDescent="0.2">
      <c r="A1575" s="12"/>
      <c r="B1575" s="12"/>
      <c r="C1575" s="14"/>
    </row>
    <row r="1576" spans="1:3" s="6" customFormat="1" x14ac:dyDescent="0.2">
      <c r="A1576" s="12"/>
      <c r="B1576" s="12"/>
      <c r="C1576" s="14"/>
    </row>
    <row r="1577" spans="1:3" s="6" customFormat="1" x14ac:dyDescent="0.2">
      <c r="A1577" s="12"/>
      <c r="B1577" s="12"/>
      <c r="C1577" s="14"/>
    </row>
    <row r="1578" spans="1:3" s="6" customFormat="1" x14ac:dyDescent="0.2">
      <c r="A1578" s="12"/>
      <c r="B1578" s="12"/>
      <c r="C1578" s="14"/>
    </row>
    <row r="1579" spans="1:3" s="6" customFormat="1" x14ac:dyDescent="0.2">
      <c r="A1579" s="12"/>
      <c r="B1579" s="12"/>
      <c r="C1579" s="14"/>
    </row>
    <row r="1580" spans="1:3" s="6" customFormat="1" x14ac:dyDescent="0.2">
      <c r="A1580" s="12"/>
      <c r="B1580" s="12"/>
      <c r="C1580" s="14"/>
    </row>
    <row r="1581" spans="1:3" s="6" customFormat="1" x14ac:dyDescent="0.2">
      <c r="A1581" s="12"/>
      <c r="B1581" s="12"/>
      <c r="C1581" s="14"/>
    </row>
    <row r="1582" spans="1:3" s="6" customFormat="1" x14ac:dyDescent="0.2">
      <c r="A1582" s="12"/>
      <c r="B1582" s="12"/>
      <c r="C1582" s="14"/>
    </row>
    <row r="1583" spans="1:3" s="6" customFormat="1" x14ac:dyDescent="0.2">
      <c r="A1583" s="12"/>
      <c r="B1583" s="12"/>
      <c r="C1583" s="11"/>
    </row>
    <row r="1584" spans="1:3" s="6" customFormat="1" x14ac:dyDescent="0.2">
      <c r="A1584" s="12"/>
      <c r="B1584" s="12"/>
      <c r="C1584" s="11"/>
    </row>
    <row r="1585" spans="1:3" s="6" customFormat="1" x14ac:dyDescent="0.2">
      <c r="A1585" s="12"/>
      <c r="B1585" s="12"/>
      <c r="C1585" s="11"/>
    </row>
    <row r="1586" spans="1:3" s="6" customFormat="1" x14ac:dyDescent="0.2">
      <c r="A1586" s="12"/>
      <c r="B1586" s="12"/>
      <c r="C1586" s="11"/>
    </row>
    <row r="1587" spans="1:3" s="6" customFormat="1" x14ac:dyDescent="0.2">
      <c r="A1587" s="12"/>
      <c r="B1587" s="12"/>
      <c r="C1587" s="11"/>
    </row>
    <row r="1588" spans="1:3" s="6" customFormat="1" x14ac:dyDescent="0.2">
      <c r="A1588" s="12"/>
      <c r="B1588" s="12"/>
      <c r="C1588" s="11"/>
    </row>
    <row r="1589" spans="1:3" s="6" customFormat="1" x14ac:dyDescent="0.2">
      <c r="A1589" s="12"/>
      <c r="B1589" s="12"/>
      <c r="C1589" s="11"/>
    </row>
    <row r="1590" spans="1:3" s="6" customFormat="1" x14ac:dyDescent="0.2">
      <c r="A1590" s="12"/>
      <c r="B1590" s="12"/>
      <c r="C1590" s="11"/>
    </row>
    <row r="1591" spans="1:3" s="6" customFormat="1" x14ac:dyDescent="0.2">
      <c r="A1591" s="12"/>
      <c r="B1591" s="12"/>
      <c r="C1591" s="11"/>
    </row>
    <row r="1592" spans="1:3" s="6" customFormat="1" x14ac:dyDescent="0.2">
      <c r="A1592" s="12"/>
      <c r="B1592" s="12"/>
      <c r="C1592" s="11"/>
    </row>
    <row r="1593" spans="1:3" s="6" customFormat="1" x14ac:dyDescent="0.2">
      <c r="A1593" s="12"/>
      <c r="B1593" s="12"/>
      <c r="C1593" s="11"/>
    </row>
    <row r="1594" spans="1:3" s="6" customFormat="1" x14ac:dyDescent="0.2">
      <c r="A1594" s="12"/>
      <c r="B1594" s="12"/>
      <c r="C1594" s="11"/>
    </row>
    <row r="1595" spans="1:3" s="6" customFormat="1" x14ac:dyDescent="0.2">
      <c r="A1595" s="12"/>
      <c r="B1595" s="12"/>
      <c r="C1595" s="11"/>
    </row>
    <row r="1596" spans="1:3" s="6" customFormat="1" x14ac:dyDescent="0.2">
      <c r="A1596" s="12"/>
      <c r="B1596" s="12"/>
      <c r="C1596" s="11"/>
    </row>
    <row r="1597" spans="1:3" s="6" customFormat="1" x14ac:dyDescent="0.2">
      <c r="A1597" s="10"/>
      <c r="B1597" s="10"/>
      <c r="C1597" s="9"/>
    </row>
    <row r="1598" spans="1:3" s="6" customFormat="1" x14ac:dyDescent="0.2">
      <c r="A1598" s="10"/>
      <c r="B1598" s="10"/>
      <c r="C1598" s="9"/>
    </row>
    <row r="1599" spans="1:3" s="6" customFormat="1" x14ac:dyDescent="0.2">
      <c r="A1599" s="12"/>
      <c r="B1599" s="12"/>
      <c r="C1599" s="11"/>
    </row>
    <row r="1600" spans="1:3" s="6" customFormat="1" x14ac:dyDescent="0.2">
      <c r="A1600" s="12"/>
      <c r="B1600" s="12"/>
      <c r="C1600" s="11"/>
    </row>
    <row r="1601" spans="1:3" s="6" customFormat="1" x14ac:dyDescent="0.2">
      <c r="A1601" s="12"/>
      <c r="B1601" s="12"/>
      <c r="C1601" s="11"/>
    </row>
    <row r="1602" spans="1:3" s="6" customFormat="1" x14ac:dyDescent="0.2">
      <c r="A1602" s="12"/>
      <c r="B1602" s="12"/>
      <c r="C1602" s="11"/>
    </row>
    <row r="1603" spans="1:3" s="6" customFormat="1" x14ac:dyDescent="0.2">
      <c r="A1603" s="12"/>
      <c r="B1603" s="12"/>
      <c r="C1603" s="11"/>
    </row>
    <row r="1604" spans="1:3" s="6" customFormat="1" x14ac:dyDescent="0.2">
      <c r="A1604" s="12"/>
      <c r="B1604" s="12"/>
      <c r="C1604" s="11"/>
    </row>
    <row r="1605" spans="1:3" s="6" customFormat="1" x14ac:dyDescent="0.2">
      <c r="A1605" s="12"/>
      <c r="B1605" s="12"/>
      <c r="C1605" s="11"/>
    </row>
    <row r="1606" spans="1:3" s="6" customFormat="1" x14ac:dyDescent="0.2">
      <c r="A1606" s="12"/>
      <c r="B1606" s="12"/>
      <c r="C1606" s="11"/>
    </row>
    <row r="1607" spans="1:3" s="6" customFormat="1" x14ac:dyDescent="0.2">
      <c r="A1607" s="12"/>
      <c r="B1607" s="12"/>
      <c r="C1607" s="11"/>
    </row>
    <row r="1608" spans="1:3" s="6" customFormat="1" x14ac:dyDescent="0.2">
      <c r="A1608" s="12"/>
      <c r="B1608" s="12"/>
      <c r="C1608" s="11"/>
    </row>
    <row r="1609" spans="1:3" s="6" customFormat="1" x14ac:dyDescent="0.2">
      <c r="A1609" s="12"/>
      <c r="B1609" s="12"/>
      <c r="C1609" s="11"/>
    </row>
    <row r="1610" spans="1:3" s="6" customFormat="1" x14ac:dyDescent="0.2">
      <c r="A1610" s="12"/>
      <c r="B1610" s="12"/>
      <c r="C1610" s="11"/>
    </row>
    <row r="1611" spans="1:3" s="6" customFormat="1" x14ac:dyDescent="0.2">
      <c r="A1611" s="12"/>
      <c r="B1611" s="12"/>
      <c r="C1611" s="11"/>
    </row>
    <row r="1612" spans="1:3" s="6" customFormat="1" x14ac:dyDescent="0.2">
      <c r="A1612" s="12"/>
      <c r="B1612" s="12"/>
      <c r="C1612" s="11"/>
    </row>
    <row r="1613" spans="1:3" s="6" customFormat="1" x14ac:dyDescent="0.2">
      <c r="A1613" s="12"/>
      <c r="B1613" s="12"/>
      <c r="C1613" s="11"/>
    </row>
    <row r="1614" spans="1:3" s="6" customFormat="1" x14ac:dyDescent="0.2">
      <c r="A1614" s="12"/>
      <c r="B1614" s="12"/>
      <c r="C1614" s="11"/>
    </row>
    <row r="1615" spans="1:3" s="6" customFormat="1" x14ac:dyDescent="0.2">
      <c r="A1615" s="12"/>
      <c r="B1615" s="12"/>
      <c r="C1615" s="11"/>
    </row>
    <row r="1616" spans="1:3" s="6" customFormat="1" x14ac:dyDescent="0.2">
      <c r="A1616" s="12"/>
      <c r="B1616" s="12"/>
      <c r="C1616" s="11"/>
    </row>
    <row r="1617" spans="1:3" s="6" customFormat="1" x14ac:dyDescent="0.2">
      <c r="A1617" s="12"/>
      <c r="B1617" s="12"/>
      <c r="C1617" s="11"/>
    </row>
    <row r="1618" spans="1:3" s="6" customFormat="1" x14ac:dyDescent="0.2">
      <c r="A1618" s="12"/>
      <c r="B1618" s="12"/>
      <c r="C1618" s="11"/>
    </row>
    <row r="1619" spans="1:3" s="6" customFormat="1" x14ac:dyDescent="0.2">
      <c r="A1619" s="12"/>
      <c r="B1619" s="12"/>
      <c r="C1619" s="11"/>
    </row>
    <row r="1620" spans="1:3" s="6" customFormat="1" x14ac:dyDescent="0.2">
      <c r="A1620" s="12"/>
      <c r="B1620" s="12"/>
      <c r="C1620" s="11"/>
    </row>
    <row r="1621" spans="1:3" s="6" customFormat="1" x14ac:dyDescent="0.2">
      <c r="A1621" s="10"/>
      <c r="B1621" s="10"/>
      <c r="C1621" s="9"/>
    </row>
    <row r="1622" spans="1:3" s="6" customFormat="1" x14ac:dyDescent="0.2">
      <c r="A1622" s="12"/>
      <c r="B1622" s="12"/>
      <c r="C1622" s="11"/>
    </row>
    <row r="1623" spans="1:3" s="6" customFormat="1" x14ac:dyDescent="0.2">
      <c r="A1623" s="12"/>
      <c r="B1623" s="12"/>
      <c r="C1623" s="11"/>
    </row>
    <row r="1624" spans="1:3" s="6" customFormat="1" x14ac:dyDescent="0.2">
      <c r="A1624" s="12"/>
      <c r="B1624" s="12"/>
      <c r="C1624" s="11"/>
    </row>
    <row r="1625" spans="1:3" s="6" customFormat="1" x14ac:dyDescent="0.2">
      <c r="A1625" s="12"/>
      <c r="B1625" s="12"/>
      <c r="C1625" s="11"/>
    </row>
    <row r="1626" spans="1:3" s="6" customFormat="1" x14ac:dyDescent="0.2">
      <c r="A1626" s="12"/>
      <c r="B1626" s="12"/>
      <c r="C1626" s="11"/>
    </row>
    <row r="1627" spans="1:3" s="6" customFormat="1" x14ac:dyDescent="0.2">
      <c r="A1627" s="12"/>
      <c r="B1627" s="12"/>
      <c r="C1627" s="11"/>
    </row>
    <row r="1628" spans="1:3" s="6" customFormat="1" x14ac:dyDescent="0.2">
      <c r="A1628" s="12"/>
      <c r="B1628" s="12"/>
      <c r="C1628" s="11"/>
    </row>
    <row r="1629" spans="1:3" s="6" customFormat="1" x14ac:dyDescent="0.2">
      <c r="A1629" s="12"/>
      <c r="B1629" s="12"/>
      <c r="C1629" s="11"/>
    </row>
    <row r="1630" spans="1:3" s="6" customFormat="1" x14ac:dyDescent="0.2">
      <c r="A1630" s="12"/>
      <c r="B1630" s="12"/>
      <c r="C1630" s="11"/>
    </row>
    <row r="1631" spans="1:3" s="6" customFormat="1" x14ac:dyDescent="0.2">
      <c r="A1631" s="12"/>
      <c r="B1631" s="12"/>
      <c r="C1631" s="11"/>
    </row>
    <row r="1632" spans="1:3" s="6" customFormat="1" x14ac:dyDescent="0.2">
      <c r="A1632" s="12"/>
      <c r="B1632" s="12"/>
      <c r="C1632" s="11"/>
    </row>
    <row r="1633" spans="1:3" s="6" customFormat="1" x14ac:dyDescent="0.2">
      <c r="A1633" s="12"/>
      <c r="B1633" s="12"/>
      <c r="C1633" s="11"/>
    </row>
    <row r="1634" spans="1:3" s="6" customFormat="1" x14ac:dyDescent="0.2">
      <c r="A1634" s="12"/>
      <c r="B1634" s="12"/>
      <c r="C1634" s="11"/>
    </row>
    <row r="1635" spans="1:3" s="6" customFormat="1" x14ac:dyDescent="0.2">
      <c r="A1635" s="12"/>
      <c r="B1635" s="12"/>
      <c r="C1635" s="11"/>
    </row>
    <row r="1636" spans="1:3" s="6" customFormat="1" x14ac:dyDescent="0.2">
      <c r="A1636" s="12"/>
      <c r="B1636" s="12"/>
      <c r="C1636" s="11"/>
    </row>
    <row r="1637" spans="1:3" s="6" customFormat="1" x14ac:dyDescent="0.2">
      <c r="A1637" s="12"/>
      <c r="B1637" s="12"/>
      <c r="C1637" s="11"/>
    </row>
    <row r="1638" spans="1:3" s="6" customFormat="1" x14ac:dyDescent="0.2">
      <c r="A1638" s="12"/>
      <c r="B1638" s="12"/>
      <c r="C1638" s="11"/>
    </row>
    <row r="1639" spans="1:3" s="6" customFormat="1" x14ac:dyDescent="0.2">
      <c r="A1639" s="12"/>
      <c r="B1639" s="12"/>
      <c r="C1639" s="11"/>
    </row>
    <row r="1640" spans="1:3" s="6" customFormat="1" x14ac:dyDescent="0.2">
      <c r="A1640" s="12"/>
      <c r="B1640" s="13"/>
      <c r="C1640" s="11"/>
    </row>
    <row r="1641" spans="1:3" s="6" customFormat="1" x14ac:dyDescent="0.2">
      <c r="A1641" s="12"/>
      <c r="B1641" s="12"/>
      <c r="C1641" s="11"/>
    </row>
    <row r="1642" spans="1:3" s="6" customFormat="1" x14ac:dyDescent="0.2">
      <c r="A1642" s="12"/>
      <c r="B1642" s="12"/>
      <c r="C1642" s="11"/>
    </row>
    <row r="1643" spans="1:3" s="6" customFormat="1" x14ac:dyDescent="0.2">
      <c r="A1643" s="12"/>
      <c r="B1643" s="12"/>
      <c r="C1643" s="11"/>
    </row>
    <row r="1644" spans="1:3" s="6" customFormat="1" x14ac:dyDescent="0.2">
      <c r="A1644" s="12"/>
      <c r="B1644" s="12"/>
      <c r="C1644" s="11"/>
    </row>
    <row r="1645" spans="1:3" s="6" customFormat="1" x14ac:dyDescent="0.2">
      <c r="A1645" s="12"/>
      <c r="B1645" s="12"/>
      <c r="C1645" s="11"/>
    </row>
    <row r="1646" spans="1:3" s="6" customFormat="1" x14ac:dyDescent="0.2">
      <c r="A1646" s="12"/>
      <c r="B1646" s="12"/>
      <c r="C1646" s="11"/>
    </row>
    <row r="1647" spans="1:3" s="6" customFormat="1" x14ac:dyDescent="0.2">
      <c r="A1647" s="12"/>
      <c r="B1647" s="12"/>
      <c r="C1647" s="11"/>
    </row>
    <row r="1648" spans="1:3" s="6" customFormat="1" x14ac:dyDescent="0.2">
      <c r="A1648" s="12"/>
      <c r="B1648" s="12"/>
      <c r="C1648" s="11"/>
    </row>
    <row r="1649" spans="1:3" s="6" customFormat="1" x14ac:dyDescent="0.2">
      <c r="A1649" s="12"/>
      <c r="B1649" s="12"/>
      <c r="C1649" s="11"/>
    </row>
    <row r="1650" spans="1:3" s="6" customFormat="1" x14ac:dyDescent="0.2">
      <c r="A1650" s="12"/>
      <c r="B1650" s="12"/>
      <c r="C1650" s="11"/>
    </row>
    <row r="1651" spans="1:3" s="6" customFormat="1" x14ac:dyDescent="0.2">
      <c r="A1651" s="12"/>
      <c r="B1651" s="13"/>
      <c r="C1651" s="11"/>
    </row>
    <row r="1652" spans="1:3" s="6" customFormat="1" x14ac:dyDescent="0.2">
      <c r="A1652" s="12"/>
      <c r="B1652" s="12"/>
      <c r="C1652" s="11"/>
    </row>
    <row r="1653" spans="1:3" s="6" customFormat="1" x14ac:dyDescent="0.2">
      <c r="A1653" s="12"/>
      <c r="B1653" s="12"/>
      <c r="C1653" s="11"/>
    </row>
    <row r="1654" spans="1:3" s="6" customFormat="1" x14ac:dyDescent="0.2">
      <c r="A1654" s="12"/>
      <c r="B1654" s="12"/>
      <c r="C1654" s="11"/>
    </row>
    <row r="1655" spans="1:3" s="6" customFormat="1" x14ac:dyDescent="0.2">
      <c r="A1655" s="12"/>
      <c r="B1655" s="12"/>
      <c r="C1655" s="11"/>
    </row>
    <row r="1656" spans="1:3" s="6" customFormat="1" x14ac:dyDescent="0.2">
      <c r="A1656" s="12"/>
      <c r="B1656" s="12"/>
      <c r="C1656" s="11"/>
    </row>
    <row r="1657" spans="1:3" s="6" customFormat="1" x14ac:dyDescent="0.2">
      <c r="A1657" s="12"/>
      <c r="B1657" s="12"/>
      <c r="C1657" s="11"/>
    </row>
    <row r="1658" spans="1:3" s="6" customFormat="1" x14ac:dyDescent="0.2">
      <c r="A1658" s="12"/>
      <c r="B1658" s="12"/>
      <c r="C1658" s="11"/>
    </row>
    <row r="1659" spans="1:3" s="6" customFormat="1" x14ac:dyDescent="0.2">
      <c r="A1659" s="12"/>
      <c r="B1659" s="12"/>
      <c r="C1659" s="11"/>
    </row>
    <row r="1660" spans="1:3" s="6" customFormat="1" x14ac:dyDescent="0.2">
      <c r="A1660" s="12"/>
      <c r="B1660" s="12"/>
      <c r="C1660" s="11"/>
    </row>
    <row r="1661" spans="1:3" s="6" customFormat="1" x14ac:dyDescent="0.2">
      <c r="A1661" s="12"/>
      <c r="B1661" s="13"/>
      <c r="C1661" s="11"/>
    </row>
    <row r="1662" spans="1:3" s="6" customFormat="1" x14ac:dyDescent="0.2">
      <c r="A1662" s="12"/>
      <c r="B1662" s="12"/>
      <c r="C1662" s="11"/>
    </row>
    <row r="1663" spans="1:3" s="6" customFormat="1" x14ac:dyDescent="0.2">
      <c r="A1663" s="12"/>
      <c r="B1663" s="12"/>
      <c r="C1663" s="11"/>
    </row>
    <row r="1664" spans="1:3" s="6" customFormat="1" x14ac:dyDescent="0.2">
      <c r="A1664" s="12"/>
      <c r="B1664" s="12"/>
      <c r="C1664" s="11"/>
    </row>
    <row r="1665" spans="1:3" s="6" customFormat="1" x14ac:dyDescent="0.2">
      <c r="A1665" s="12"/>
      <c r="B1665" s="12"/>
      <c r="C1665" s="11"/>
    </row>
    <row r="1666" spans="1:3" s="6" customFormat="1" x14ac:dyDescent="0.2">
      <c r="A1666" s="12"/>
      <c r="B1666" s="12"/>
      <c r="C1666" s="11"/>
    </row>
    <row r="1667" spans="1:3" s="6" customFormat="1" x14ac:dyDescent="0.2">
      <c r="A1667" s="12"/>
      <c r="B1667" s="12"/>
      <c r="C1667" s="11"/>
    </row>
    <row r="1668" spans="1:3" s="6" customFormat="1" x14ac:dyDescent="0.2">
      <c r="A1668" s="12"/>
      <c r="B1668" s="12"/>
      <c r="C1668" s="11"/>
    </row>
    <row r="1669" spans="1:3" s="6" customFormat="1" x14ac:dyDescent="0.2">
      <c r="A1669" s="12"/>
      <c r="B1669" s="12"/>
      <c r="C1669" s="11"/>
    </row>
    <row r="1670" spans="1:3" s="6" customFormat="1" x14ac:dyDescent="0.2">
      <c r="A1670" s="12"/>
      <c r="B1670" s="13"/>
      <c r="C1670" s="11"/>
    </row>
    <row r="1671" spans="1:3" s="6" customFormat="1" x14ac:dyDescent="0.2">
      <c r="A1671" s="12"/>
      <c r="B1671" s="12"/>
      <c r="C1671" s="11"/>
    </row>
    <row r="1672" spans="1:3" s="6" customFormat="1" x14ac:dyDescent="0.2">
      <c r="A1672" s="12"/>
      <c r="B1672" s="12"/>
      <c r="C1672" s="11"/>
    </row>
    <row r="1673" spans="1:3" s="6" customFormat="1" x14ac:dyDescent="0.2">
      <c r="A1673" s="12"/>
      <c r="B1673" s="12"/>
      <c r="C1673" s="11"/>
    </row>
    <row r="1674" spans="1:3" s="6" customFormat="1" x14ac:dyDescent="0.2">
      <c r="A1674" s="12"/>
      <c r="B1674" s="12"/>
      <c r="C1674" s="11"/>
    </row>
    <row r="1675" spans="1:3" s="6" customFormat="1" x14ac:dyDescent="0.2">
      <c r="A1675" s="12"/>
      <c r="B1675" s="12"/>
      <c r="C1675" s="11"/>
    </row>
    <row r="1676" spans="1:3" s="6" customFormat="1" x14ac:dyDescent="0.2">
      <c r="A1676" s="12"/>
      <c r="B1676" s="12"/>
      <c r="C1676" s="11"/>
    </row>
    <row r="1677" spans="1:3" s="6" customFormat="1" x14ac:dyDescent="0.2">
      <c r="A1677" s="12"/>
      <c r="B1677" s="12"/>
      <c r="C1677" s="11"/>
    </row>
    <row r="1678" spans="1:3" s="6" customFormat="1" x14ac:dyDescent="0.2">
      <c r="A1678" s="12"/>
      <c r="B1678" s="12"/>
      <c r="C1678" s="11"/>
    </row>
    <row r="1679" spans="1:3" s="6" customFormat="1" x14ac:dyDescent="0.2">
      <c r="A1679" s="12"/>
      <c r="B1679" s="13"/>
      <c r="C1679" s="11"/>
    </row>
    <row r="1680" spans="1:3" s="6" customFormat="1" x14ac:dyDescent="0.2">
      <c r="A1680" s="12"/>
      <c r="B1680" s="12"/>
      <c r="C1680" s="11"/>
    </row>
    <row r="1681" spans="1:3" s="6" customFormat="1" x14ac:dyDescent="0.2">
      <c r="A1681" s="12"/>
      <c r="B1681" s="12"/>
      <c r="C1681" s="11"/>
    </row>
    <row r="1682" spans="1:3" s="6" customFormat="1" x14ac:dyDescent="0.2">
      <c r="A1682" s="12"/>
      <c r="B1682" s="12"/>
      <c r="C1682" s="11"/>
    </row>
    <row r="1683" spans="1:3" s="6" customFormat="1" x14ac:dyDescent="0.2">
      <c r="A1683" s="12"/>
      <c r="B1683" s="12"/>
      <c r="C1683" s="11"/>
    </row>
    <row r="1684" spans="1:3" s="6" customFormat="1" x14ac:dyDescent="0.2">
      <c r="A1684" s="12"/>
      <c r="B1684" s="12"/>
      <c r="C1684" s="11"/>
    </row>
    <row r="1685" spans="1:3" s="6" customFormat="1" x14ac:dyDescent="0.2">
      <c r="A1685" s="10"/>
      <c r="B1685" s="10"/>
      <c r="C1685" s="9"/>
    </row>
    <row r="1686" spans="1:3" s="6" customFormat="1" x14ac:dyDescent="0.2">
      <c r="A1686" s="12"/>
      <c r="B1686" s="12"/>
      <c r="C1686" s="11"/>
    </row>
    <row r="1687" spans="1:3" s="6" customFormat="1" x14ac:dyDescent="0.2">
      <c r="A1687" s="12"/>
      <c r="B1687" s="12"/>
      <c r="C1687" s="11"/>
    </row>
    <row r="1688" spans="1:3" s="6" customFormat="1" x14ac:dyDescent="0.2">
      <c r="A1688" s="12"/>
      <c r="B1688" s="12"/>
      <c r="C1688" s="11"/>
    </row>
    <row r="1689" spans="1:3" s="6" customFormat="1" x14ac:dyDescent="0.2">
      <c r="A1689" s="12"/>
      <c r="B1689" s="12"/>
      <c r="C1689" s="11"/>
    </row>
    <row r="1690" spans="1:3" s="6" customFormat="1" x14ac:dyDescent="0.2">
      <c r="A1690" s="12"/>
      <c r="B1690" s="12"/>
      <c r="C1690" s="11"/>
    </row>
    <row r="1691" spans="1:3" s="6" customFormat="1" x14ac:dyDescent="0.2">
      <c r="A1691" s="12"/>
      <c r="B1691" s="12"/>
      <c r="C1691" s="11"/>
    </row>
    <row r="1692" spans="1:3" s="6" customFormat="1" x14ac:dyDescent="0.2">
      <c r="A1692" s="12"/>
      <c r="B1692" s="12"/>
      <c r="C1692" s="11"/>
    </row>
    <row r="1693" spans="1:3" s="6" customFormat="1" x14ac:dyDescent="0.2">
      <c r="A1693" s="12"/>
      <c r="B1693" s="12"/>
      <c r="C1693" s="11"/>
    </row>
    <row r="1694" spans="1:3" s="6" customFormat="1" x14ac:dyDescent="0.2">
      <c r="A1694" s="12"/>
      <c r="B1694" s="12"/>
      <c r="C1694" s="11"/>
    </row>
    <row r="1695" spans="1:3" s="6" customFormat="1" x14ac:dyDescent="0.2">
      <c r="A1695" s="12"/>
      <c r="B1695" s="12"/>
      <c r="C1695" s="11"/>
    </row>
    <row r="1696" spans="1:3" s="6" customFormat="1" x14ac:dyDescent="0.2">
      <c r="A1696" s="12"/>
      <c r="B1696" s="12"/>
      <c r="C1696" s="11"/>
    </row>
    <row r="1697" spans="1:3" s="6" customFormat="1" x14ac:dyDescent="0.2">
      <c r="A1697" s="12"/>
      <c r="B1697" s="12"/>
      <c r="C1697" s="11"/>
    </row>
    <row r="1698" spans="1:3" s="6" customFormat="1" x14ac:dyDescent="0.2">
      <c r="A1698" s="12"/>
      <c r="B1698" s="12"/>
      <c r="C1698" s="11"/>
    </row>
    <row r="1699" spans="1:3" s="6" customFormat="1" x14ac:dyDescent="0.2">
      <c r="A1699" s="12"/>
      <c r="B1699" s="12"/>
      <c r="C1699" s="11"/>
    </row>
    <row r="1700" spans="1:3" s="6" customFormat="1" x14ac:dyDescent="0.2">
      <c r="A1700" s="12"/>
      <c r="B1700" s="12"/>
      <c r="C1700" s="11"/>
    </row>
    <row r="1701" spans="1:3" s="6" customFormat="1" x14ac:dyDescent="0.2">
      <c r="A1701" s="12"/>
      <c r="B1701" s="12"/>
      <c r="C1701" s="11"/>
    </row>
    <row r="1702" spans="1:3" s="6" customFormat="1" x14ac:dyDescent="0.2">
      <c r="A1702" s="12"/>
      <c r="B1702" s="12"/>
      <c r="C1702" s="11"/>
    </row>
    <row r="1703" spans="1:3" s="6" customFormat="1" x14ac:dyDescent="0.2">
      <c r="A1703" s="12"/>
      <c r="B1703" s="12"/>
      <c r="C1703" s="11"/>
    </row>
    <row r="1704" spans="1:3" s="6" customFormat="1" x14ac:dyDescent="0.2">
      <c r="A1704" s="12"/>
      <c r="B1704" s="12"/>
      <c r="C1704" s="11"/>
    </row>
    <row r="1705" spans="1:3" s="6" customFormat="1" x14ac:dyDescent="0.2">
      <c r="A1705" s="12"/>
      <c r="B1705" s="12"/>
      <c r="C1705" s="11"/>
    </row>
    <row r="1706" spans="1:3" s="6" customFormat="1" x14ac:dyDescent="0.2">
      <c r="A1706" s="12"/>
      <c r="B1706" s="12"/>
      <c r="C1706" s="11"/>
    </row>
    <row r="1707" spans="1:3" s="6" customFormat="1" x14ac:dyDescent="0.2">
      <c r="A1707" s="12"/>
      <c r="B1707" s="12"/>
      <c r="C1707" s="11"/>
    </row>
    <row r="1708" spans="1:3" s="6" customFormat="1" x14ac:dyDescent="0.2">
      <c r="A1708" s="12"/>
      <c r="B1708" s="12"/>
      <c r="C1708" s="11"/>
    </row>
    <row r="1709" spans="1:3" s="6" customFormat="1" x14ac:dyDescent="0.2">
      <c r="A1709" s="12"/>
      <c r="B1709" s="12"/>
      <c r="C1709" s="11"/>
    </row>
    <row r="1710" spans="1:3" s="6" customFormat="1" x14ac:dyDescent="0.2">
      <c r="A1710" s="12"/>
      <c r="B1710" s="12"/>
      <c r="C1710" s="11"/>
    </row>
    <row r="1711" spans="1:3" s="6" customFormat="1" x14ac:dyDescent="0.2">
      <c r="A1711" s="12"/>
      <c r="B1711" s="12"/>
      <c r="C1711" s="11"/>
    </row>
    <row r="1712" spans="1:3" s="6" customFormat="1" x14ac:dyDescent="0.2">
      <c r="A1712" s="12"/>
      <c r="B1712" s="12"/>
      <c r="C1712" s="11"/>
    </row>
    <row r="1713" spans="1:3" s="6" customFormat="1" x14ac:dyDescent="0.2">
      <c r="A1713" s="12"/>
      <c r="B1713" s="12"/>
      <c r="C1713" s="11"/>
    </row>
    <row r="1714" spans="1:3" s="6" customFormat="1" x14ac:dyDescent="0.2">
      <c r="A1714" s="12"/>
      <c r="B1714" s="12"/>
      <c r="C1714" s="11"/>
    </row>
    <row r="1715" spans="1:3" s="6" customFormat="1" x14ac:dyDescent="0.2">
      <c r="A1715" s="12"/>
      <c r="B1715" s="12"/>
      <c r="C1715" s="11"/>
    </row>
    <row r="1716" spans="1:3" s="6" customFormat="1" x14ac:dyDescent="0.2">
      <c r="A1716" s="12"/>
      <c r="B1716" s="12"/>
      <c r="C1716" s="11"/>
    </row>
    <row r="1717" spans="1:3" s="6" customFormat="1" x14ac:dyDescent="0.2">
      <c r="A1717" s="12"/>
      <c r="B1717" s="12"/>
      <c r="C1717" s="11"/>
    </row>
    <row r="1718" spans="1:3" s="6" customFormat="1" x14ac:dyDescent="0.2">
      <c r="A1718" s="12"/>
      <c r="B1718" s="12"/>
      <c r="C1718" s="11"/>
    </row>
    <row r="1719" spans="1:3" s="6" customFormat="1" x14ac:dyDescent="0.2">
      <c r="A1719" s="12"/>
      <c r="B1719" s="12"/>
      <c r="C1719" s="11"/>
    </row>
    <row r="1720" spans="1:3" s="6" customFormat="1" x14ac:dyDescent="0.2">
      <c r="A1720" s="12"/>
      <c r="B1720" s="12"/>
      <c r="C1720" s="11"/>
    </row>
    <row r="1721" spans="1:3" s="6" customFormat="1" x14ac:dyDescent="0.2">
      <c r="A1721" s="12"/>
      <c r="B1721" s="12"/>
      <c r="C1721" s="11"/>
    </row>
    <row r="1722" spans="1:3" s="6" customFormat="1" x14ac:dyDescent="0.2">
      <c r="A1722" s="12"/>
      <c r="B1722" s="12"/>
      <c r="C1722" s="11"/>
    </row>
    <row r="1723" spans="1:3" s="6" customFormat="1" x14ac:dyDescent="0.2">
      <c r="A1723" s="12"/>
      <c r="B1723" s="12"/>
      <c r="C1723" s="11"/>
    </row>
    <row r="1724" spans="1:3" s="6" customFormat="1" x14ac:dyDescent="0.2">
      <c r="A1724" s="12"/>
      <c r="B1724" s="12"/>
      <c r="C1724" s="11"/>
    </row>
    <row r="1725" spans="1:3" s="6" customFormat="1" x14ac:dyDescent="0.2">
      <c r="A1725" s="12"/>
      <c r="B1725" s="12"/>
      <c r="C1725" s="11"/>
    </row>
    <row r="1726" spans="1:3" s="6" customFormat="1" x14ac:dyDescent="0.2">
      <c r="A1726" s="12"/>
      <c r="B1726" s="12"/>
      <c r="C1726" s="11"/>
    </row>
    <row r="1727" spans="1:3" s="6" customFormat="1" x14ac:dyDescent="0.2">
      <c r="A1727" s="12"/>
      <c r="B1727" s="12"/>
      <c r="C1727" s="11"/>
    </row>
    <row r="1728" spans="1:3" s="6" customFormat="1" x14ac:dyDescent="0.2">
      <c r="A1728" s="12"/>
      <c r="B1728" s="12"/>
      <c r="C1728" s="11"/>
    </row>
    <row r="1729" spans="1:3" s="6" customFormat="1" x14ac:dyDescent="0.2">
      <c r="A1729" s="12"/>
      <c r="B1729" s="12"/>
      <c r="C1729" s="11"/>
    </row>
    <row r="1730" spans="1:3" s="6" customFormat="1" x14ac:dyDescent="0.2">
      <c r="A1730" s="12"/>
      <c r="B1730" s="12"/>
      <c r="C1730" s="11"/>
    </row>
    <row r="1731" spans="1:3" s="6" customFormat="1" x14ac:dyDescent="0.2">
      <c r="A1731" s="12"/>
      <c r="B1731" s="12"/>
      <c r="C1731" s="11"/>
    </row>
    <row r="1732" spans="1:3" s="6" customFormat="1" x14ac:dyDescent="0.2">
      <c r="A1732" s="12"/>
      <c r="B1732" s="12"/>
      <c r="C1732" s="11"/>
    </row>
    <row r="1733" spans="1:3" s="6" customFormat="1" x14ac:dyDescent="0.2">
      <c r="A1733" s="12"/>
      <c r="B1733" s="12"/>
      <c r="C1733" s="11"/>
    </row>
    <row r="1734" spans="1:3" s="6" customFormat="1" x14ac:dyDescent="0.2">
      <c r="A1734" s="12"/>
      <c r="B1734" s="12"/>
      <c r="C1734" s="11"/>
    </row>
    <row r="1735" spans="1:3" s="6" customFormat="1" x14ac:dyDescent="0.2">
      <c r="A1735" s="12"/>
      <c r="B1735" s="12"/>
      <c r="C1735" s="11"/>
    </row>
    <row r="1736" spans="1:3" s="6" customFormat="1" x14ac:dyDescent="0.2">
      <c r="A1736" s="12"/>
      <c r="B1736" s="12"/>
      <c r="C1736" s="11"/>
    </row>
    <row r="1737" spans="1:3" s="6" customFormat="1" x14ac:dyDescent="0.2">
      <c r="A1737" s="12"/>
      <c r="B1737" s="12"/>
      <c r="C1737" s="11"/>
    </row>
    <row r="1738" spans="1:3" s="6" customFormat="1" x14ac:dyDescent="0.2">
      <c r="A1738" s="12"/>
      <c r="B1738" s="12"/>
      <c r="C1738" s="11"/>
    </row>
    <row r="1739" spans="1:3" s="6" customFormat="1" x14ac:dyDescent="0.2">
      <c r="A1739" s="12"/>
      <c r="B1739" s="12"/>
      <c r="C1739" s="11"/>
    </row>
    <row r="1740" spans="1:3" s="6" customFormat="1" x14ac:dyDescent="0.2">
      <c r="A1740" s="12"/>
      <c r="B1740" s="12"/>
      <c r="C1740" s="11"/>
    </row>
    <row r="1741" spans="1:3" s="6" customFormat="1" x14ac:dyDescent="0.2">
      <c r="A1741" s="12"/>
      <c r="B1741" s="12"/>
      <c r="C1741" s="11"/>
    </row>
    <row r="1742" spans="1:3" s="6" customFormat="1" x14ac:dyDescent="0.2">
      <c r="A1742" s="12"/>
      <c r="B1742" s="12"/>
      <c r="C1742" s="11"/>
    </row>
    <row r="1743" spans="1:3" s="6" customFormat="1" x14ac:dyDescent="0.2">
      <c r="A1743" s="12"/>
      <c r="B1743" s="12"/>
      <c r="C1743" s="11"/>
    </row>
    <row r="1744" spans="1:3" s="6" customFormat="1" x14ac:dyDescent="0.2">
      <c r="A1744" s="12"/>
      <c r="B1744" s="12"/>
      <c r="C1744" s="11"/>
    </row>
    <row r="1745" spans="1:3" s="6" customFormat="1" x14ac:dyDescent="0.2">
      <c r="A1745" s="12"/>
      <c r="B1745" s="12"/>
      <c r="C1745" s="11"/>
    </row>
    <row r="1746" spans="1:3" s="6" customFormat="1" x14ac:dyDescent="0.2">
      <c r="A1746" s="12"/>
      <c r="B1746" s="12"/>
      <c r="C1746" s="11"/>
    </row>
    <row r="1747" spans="1:3" s="6" customFormat="1" x14ac:dyDescent="0.2">
      <c r="A1747" s="12"/>
      <c r="B1747" s="12"/>
      <c r="C1747" s="11"/>
    </row>
    <row r="1748" spans="1:3" s="6" customFormat="1" x14ac:dyDescent="0.2">
      <c r="A1748" s="12"/>
      <c r="B1748" s="12"/>
      <c r="C1748" s="11"/>
    </row>
    <row r="1749" spans="1:3" s="6" customFormat="1" x14ac:dyDescent="0.2">
      <c r="A1749" s="12"/>
      <c r="B1749" s="13"/>
      <c r="C1749" s="11"/>
    </row>
    <row r="1750" spans="1:3" s="6" customFormat="1" x14ac:dyDescent="0.2">
      <c r="A1750" s="12"/>
      <c r="B1750" s="12"/>
      <c r="C1750" s="11"/>
    </row>
    <row r="1751" spans="1:3" s="6" customFormat="1" x14ac:dyDescent="0.2">
      <c r="A1751" s="12"/>
      <c r="B1751" s="12"/>
      <c r="C1751" s="11"/>
    </row>
    <row r="1752" spans="1:3" s="6" customFormat="1" x14ac:dyDescent="0.2">
      <c r="A1752" s="12"/>
      <c r="B1752" s="12"/>
      <c r="C1752" s="11"/>
    </row>
    <row r="1753" spans="1:3" s="6" customFormat="1" x14ac:dyDescent="0.2">
      <c r="A1753" s="12"/>
      <c r="B1753" s="13"/>
      <c r="C1753" s="11"/>
    </row>
    <row r="1754" spans="1:3" s="6" customFormat="1" x14ac:dyDescent="0.2">
      <c r="A1754" s="12"/>
      <c r="B1754" s="12"/>
      <c r="C1754" s="11"/>
    </row>
    <row r="1755" spans="1:3" s="6" customFormat="1" x14ac:dyDescent="0.2">
      <c r="A1755" s="12"/>
      <c r="B1755" s="12"/>
      <c r="C1755" s="11"/>
    </row>
    <row r="1756" spans="1:3" s="6" customFormat="1" x14ac:dyDescent="0.2">
      <c r="A1756" s="12"/>
      <c r="B1756" s="12"/>
      <c r="C1756" s="11"/>
    </row>
    <row r="1757" spans="1:3" s="6" customFormat="1" x14ac:dyDescent="0.2">
      <c r="A1757" s="12"/>
      <c r="B1757" s="12"/>
      <c r="C1757" s="11"/>
    </row>
    <row r="1758" spans="1:3" s="6" customFormat="1" x14ac:dyDescent="0.2">
      <c r="A1758" s="12"/>
      <c r="B1758" s="12"/>
      <c r="C1758" s="11"/>
    </row>
    <row r="1759" spans="1:3" s="6" customFormat="1" x14ac:dyDescent="0.2">
      <c r="A1759" s="12"/>
      <c r="B1759" s="12"/>
      <c r="C1759" s="11"/>
    </row>
    <row r="1760" spans="1:3" s="6" customFormat="1" x14ac:dyDescent="0.2">
      <c r="A1760" s="10"/>
      <c r="B1760" s="10"/>
      <c r="C1760" s="9"/>
    </row>
    <row r="1761" spans="1:3" s="6" customFormat="1" x14ac:dyDescent="0.2">
      <c r="A1761" s="10"/>
      <c r="B1761" s="10"/>
      <c r="C1761" s="9"/>
    </row>
    <row r="1762" spans="1:3" s="6" customFormat="1" x14ac:dyDescent="0.2">
      <c r="A1762" s="10"/>
      <c r="B1762" s="10"/>
      <c r="C1762" s="9"/>
    </row>
    <row r="1763" spans="1:3" s="6" customFormat="1" x14ac:dyDescent="0.2">
      <c r="A1763" s="10"/>
      <c r="B1763" s="10"/>
      <c r="C1763" s="9"/>
    </row>
    <row r="1764" spans="1:3" s="6" customFormat="1" x14ac:dyDescent="0.2">
      <c r="A1764" s="12"/>
      <c r="B1764" s="12"/>
      <c r="C1764" s="11"/>
    </row>
    <row r="1765" spans="1:3" s="6" customFormat="1" x14ac:dyDescent="0.2">
      <c r="A1765" s="12"/>
      <c r="B1765" s="12"/>
      <c r="C1765" s="11"/>
    </row>
    <row r="1766" spans="1:3" s="6" customFormat="1" x14ac:dyDescent="0.2">
      <c r="A1766" s="12"/>
      <c r="B1766" s="12"/>
      <c r="C1766" s="11"/>
    </row>
    <row r="1767" spans="1:3" s="6" customFormat="1" x14ac:dyDescent="0.2">
      <c r="A1767" s="12"/>
      <c r="B1767" s="13"/>
      <c r="C1767" s="11"/>
    </row>
    <row r="1768" spans="1:3" s="6" customFormat="1" x14ac:dyDescent="0.2">
      <c r="A1768" s="12"/>
      <c r="B1768" s="12"/>
      <c r="C1768" s="11"/>
    </row>
    <row r="1769" spans="1:3" s="6" customFormat="1" x14ac:dyDescent="0.2">
      <c r="A1769" s="12"/>
      <c r="B1769" s="12"/>
      <c r="C1769" s="11"/>
    </row>
    <row r="1770" spans="1:3" s="6" customFormat="1" x14ac:dyDescent="0.2">
      <c r="A1770" s="12"/>
      <c r="B1770" s="12"/>
      <c r="C1770" s="11"/>
    </row>
    <row r="1771" spans="1:3" s="6" customFormat="1" x14ac:dyDescent="0.2">
      <c r="A1771" s="12"/>
      <c r="B1771" s="12"/>
      <c r="C1771" s="11"/>
    </row>
    <row r="1772" spans="1:3" s="6" customFormat="1" x14ac:dyDescent="0.2">
      <c r="A1772" s="12"/>
      <c r="B1772" s="12"/>
      <c r="C1772" s="11"/>
    </row>
    <row r="1773" spans="1:3" s="6" customFormat="1" x14ac:dyDescent="0.2">
      <c r="A1773" s="12"/>
      <c r="B1773" s="12"/>
      <c r="C1773" s="11"/>
    </row>
    <row r="1774" spans="1:3" s="6" customFormat="1" x14ac:dyDescent="0.2">
      <c r="A1774" s="12"/>
      <c r="B1774" s="12"/>
      <c r="C1774" s="11"/>
    </row>
    <row r="1775" spans="1:3" s="6" customFormat="1" x14ac:dyDescent="0.2">
      <c r="A1775" s="12"/>
      <c r="B1775" s="12"/>
      <c r="C1775" s="11"/>
    </row>
    <row r="1776" spans="1:3" s="6" customFormat="1" x14ac:dyDescent="0.2">
      <c r="A1776" s="12"/>
      <c r="B1776" s="13"/>
      <c r="C1776" s="11"/>
    </row>
    <row r="1777" spans="1:3" s="6" customFormat="1" x14ac:dyDescent="0.2">
      <c r="A1777" s="12"/>
      <c r="B1777" s="12"/>
      <c r="C1777" s="11"/>
    </row>
    <row r="1778" spans="1:3" s="6" customFormat="1" x14ac:dyDescent="0.2">
      <c r="A1778" s="12"/>
      <c r="B1778" s="12"/>
      <c r="C1778" s="11"/>
    </row>
    <row r="1779" spans="1:3" s="6" customFormat="1" x14ac:dyDescent="0.2">
      <c r="A1779" s="12"/>
      <c r="B1779" s="12"/>
      <c r="C1779" s="11"/>
    </row>
    <row r="1780" spans="1:3" s="6" customFormat="1" x14ac:dyDescent="0.2">
      <c r="A1780" s="12"/>
      <c r="B1780" s="12"/>
      <c r="C1780" s="11"/>
    </row>
    <row r="1781" spans="1:3" s="6" customFormat="1" x14ac:dyDescent="0.2">
      <c r="A1781" s="12"/>
      <c r="B1781" s="12"/>
      <c r="C1781" s="11"/>
    </row>
    <row r="1782" spans="1:3" s="6" customFormat="1" x14ac:dyDescent="0.2">
      <c r="A1782" s="12"/>
      <c r="B1782" s="12"/>
      <c r="C1782" s="11"/>
    </row>
    <row r="1783" spans="1:3" s="6" customFormat="1" x14ac:dyDescent="0.2">
      <c r="A1783" s="12"/>
      <c r="B1783" s="12"/>
      <c r="C1783" s="11"/>
    </row>
    <row r="1784" spans="1:3" s="6" customFormat="1" x14ac:dyDescent="0.2">
      <c r="A1784" s="12"/>
      <c r="B1784" s="12"/>
      <c r="C1784" s="11"/>
    </row>
    <row r="1785" spans="1:3" s="6" customFormat="1" x14ac:dyDescent="0.2">
      <c r="A1785" s="12"/>
      <c r="B1785" s="12"/>
      <c r="C1785" s="11"/>
    </row>
    <row r="1786" spans="1:3" s="6" customFormat="1" x14ac:dyDescent="0.2">
      <c r="A1786" s="12"/>
      <c r="B1786" s="12"/>
      <c r="C1786" s="11"/>
    </row>
    <row r="1787" spans="1:3" s="6" customFormat="1" x14ac:dyDescent="0.2">
      <c r="A1787" s="12"/>
      <c r="B1787" s="12"/>
      <c r="C1787" s="11"/>
    </row>
    <row r="1788" spans="1:3" s="6" customFormat="1" x14ac:dyDescent="0.2">
      <c r="A1788" s="12"/>
      <c r="B1788" s="12"/>
      <c r="C1788" s="11"/>
    </row>
    <row r="1789" spans="1:3" s="6" customFormat="1" x14ac:dyDescent="0.2">
      <c r="A1789" s="12"/>
      <c r="B1789" s="12"/>
      <c r="C1789" s="11"/>
    </row>
    <row r="1790" spans="1:3" s="6" customFormat="1" x14ac:dyDescent="0.2">
      <c r="A1790" s="12"/>
      <c r="B1790" s="12"/>
      <c r="C1790" s="11"/>
    </row>
    <row r="1791" spans="1:3" s="6" customFormat="1" x14ac:dyDescent="0.2">
      <c r="A1791" s="12"/>
      <c r="B1791" s="12"/>
      <c r="C1791" s="11"/>
    </row>
    <row r="1792" spans="1:3" s="6" customFormat="1" x14ac:dyDescent="0.2">
      <c r="A1792" s="12"/>
      <c r="B1792" s="12"/>
      <c r="C1792" s="11"/>
    </row>
    <row r="1793" spans="1:3" s="6" customFormat="1" x14ac:dyDescent="0.2">
      <c r="A1793" s="10"/>
      <c r="B1793" s="10"/>
      <c r="C1793" s="9"/>
    </row>
    <row r="1794" spans="1:3" s="6" customFormat="1" x14ac:dyDescent="0.2">
      <c r="A1794" s="12"/>
      <c r="B1794" s="12"/>
      <c r="C1794" s="11"/>
    </row>
    <row r="1795" spans="1:3" s="6" customFormat="1" x14ac:dyDescent="0.2">
      <c r="A1795" s="12"/>
      <c r="B1795" s="12"/>
      <c r="C1795" s="11"/>
    </row>
    <row r="1796" spans="1:3" s="6" customFormat="1" x14ac:dyDescent="0.2">
      <c r="A1796" s="12"/>
      <c r="B1796" s="12"/>
      <c r="C1796" s="11"/>
    </row>
    <row r="1797" spans="1:3" s="6" customFormat="1" x14ac:dyDescent="0.2">
      <c r="A1797" s="12"/>
      <c r="B1797" s="12"/>
      <c r="C1797" s="11"/>
    </row>
    <row r="1798" spans="1:3" s="6" customFormat="1" x14ac:dyDescent="0.2">
      <c r="A1798" s="12"/>
      <c r="B1798" s="12"/>
      <c r="C1798" s="11"/>
    </row>
    <row r="1799" spans="1:3" s="6" customFormat="1" x14ac:dyDescent="0.2">
      <c r="A1799" s="12"/>
      <c r="B1799" s="12"/>
      <c r="C1799" s="11"/>
    </row>
    <row r="1800" spans="1:3" s="6" customFormat="1" x14ac:dyDescent="0.2">
      <c r="A1800" s="12"/>
      <c r="B1800" s="12"/>
      <c r="C1800" s="11"/>
    </row>
    <row r="1801" spans="1:3" s="6" customFormat="1" x14ac:dyDescent="0.2">
      <c r="A1801" s="12"/>
      <c r="B1801" s="12"/>
      <c r="C1801" s="11"/>
    </row>
    <row r="1802" spans="1:3" s="6" customFormat="1" x14ac:dyDescent="0.2">
      <c r="A1802" s="10"/>
      <c r="B1802" s="10"/>
      <c r="C1802" s="9"/>
    </row>
    <row r="1803" spans="1:3" s="6" customFormat="1" x14ac:dyDescent="0.2">
      <c r="A1803" s="12"/>
      <c r="B1803" s="12"/>
      <c r="C1803" s="11"/>
    </row>
    <row r="1804" spans="1:3" s="6" customFormat="1" x14ac:dyDescent="0.2">
      <c r="A1804" s="12"/>
      <c r="B1804" s="12"/>
      <c r="C1804" s="11"/>
    </row>
    <row r="1805" spans="1:3" s="6" customFormat="1" x14ac:dyDescent="0.2">
      <c r="A1805" s="12"/>
      <c r="B1805" s="12"/>
      <c r="C1805" s="11"/>
    </row>
    <row r="1806" spans="1:3" s="6" customFormat="1" x14ac:dyDescent="0.2">
      <c r="A1806" s="12"/>
      <c r="B1806" s="12"/>
      <c r="C1806" s="11"/>
    </row>
    <row r="1807" spans="1:3" s="6" customFormat="1" x14ac:dyDescent="0.2">
      <c r="A1807" s="10"/>
      <c r="B1807" s="10"/>
      <c r="C1807" s="9"/>
    </row>
    <row r="1808" spans="1:3" s="6" customFormat="1" x14ac:dyDescent="0.2">
      <c r="A1808" s="12"/>
      <c r="B1808" s="12"/>
      <c r="C1808" s="11"/>
    </row>
    <row r="1809" spans="1:3" s="6" customFormat="1" x14ac:dyDescent="0.2">
      <c r="A1809" s="12"/>
      <c r="B1809" s="12"/>
      <c r="C1809" s="11"/>
    </row>
    <row r="1810" spans="1:3" s="6" customFormat="1" x14ac:dyDescent="0.2">
      <c r="A1810" s="12"/>
      <c r="B1810" s="12"/>
      <c r="C1810" s="11"/>
    </row>
    <row r="1811" spans="1:3" s="6" customFormat="1" x14ac:dyDescent="0.2">
      <c r="A1811" s="12"/>
      <c r="B1811" s="12"/>
      <c r="C1811" s="11"/>
    </row>
    <row r="1812" spans="1:3" s="6" customFormat="1" x14ac:dyDescent="0.2">
      <c r="A1812" s="12"/>
      <c r="B1812" s="12"/>
      <c r="C1812" s="11"/>
    </row>
    <row r="1813" spans="1:3" s="6" customFormat="1" x14ac:dyDescent="0.2">
      <c r="A1813" s="12"/>
      <c r="B1813" s="12"/>
      <c r="C1813" s="11"/>
    </row>
    <row r="1814" spans="1:3" s="6" customFormat="1" x14ac:dyDescent="0.2">
      <c r="A1814" s="12"/>
      <c r="B1814" s="12"/>
      <c r="C1814" s="11"/>
    </row>
    <row r="1815" spans="1:3" s="6" customFormat="1" x14ac:dyDescent="0.2">
      <c r="A1815" s="12"/>
      <c r="B1815" s="12"/>
      <c r="C1815" s="11"/>
    </row>
    <row r="1816" spans="1:3" s="6" customFormat="1" x14ac:dyDescent="0.2">
      <c r="A1816" s="12"/>
      <c r="B1816" s="12"/>
      <c r="C1816" s="11"/>
    </row>
    <row r="1817" spans="1:3" s="6" customFormat="1" x14ac:dyDescent="0.2">
      <c r="A1817" s="12"/>
      <c r="B1817" s="12"/>
      <c r="C1817" s="11"/>
    </row>
    <row r="1818" spans="1:3" s="6" customFormat="1" x14ac:dyDescent="0.2">
      <c r="A1818" s="12"/>
      <c r="B1818" s="12"/>
      <c r="C1818" s="11"/>
    </row>
    <row r="1819" spans="1:3" s="6" customFormat="1" x14ac:dyDescent="0.2">
      <c r="A1819" s="12"/>
      <c r="B1819" s="12"/>
      <c r="C1819" s="11"/>
    </row>
    <row r="1820" spans="1:3" s="6" customFormat="1" x14ac:dyDescent="0.2">
      <c r="A1820" s="12"/>
      <c r="B1820" s="12"/>
      <c r="C1820" s="11"/>
    </row>
    <row r="1821" spans="1:3" s="6" customFormat="1" x14ac:dyDescent="0.2">
      <c r="A1821" s="12"/>
      <c r="B1821" s="12"/>
      <c r="C1821" s="11"/>
    </row>
    <row r="1822" spans="1:3" s="6" customFormat="1" x14ac:dyDescent="0.2">
      <c r="A1822" s="12"/>
      <c r="B1822" s="12"/>
      <c r="C1822" s="11"/>
    </row>
    <row r="1823" spans="1:3" s="6" customFormat="1" x14ac:dyDescent="0.2">
      <c r="A1823" s="12"/>
      <c r="B1823" s="12"/>
      <c r="C1823" s="11"/>
    </row>
    <row r="1824" spans="1:3" s="6" customFormat="1" x14ac:dyDescent="0.2">
      <c r="A1824" s="12"/>
      <c r="B1824" s="12"/>
      <c r="C1824" s="11"/>
    </row>
    <row r="1825" spans="1:3" s="6" customFormat="1" x14ac:dyDescent="0.2">
      <c r="A1825" s="12"/>
      <c r="B1825" s="12"/>
      <c r="C1825" s="11"/>
    </row>
    <row r="1826" spans="1:3" s="6" customFormat="1" x14ac:dyDescent="0.2">
      <c r="A1826" s="12"/>
      <c r="B1826" s="12"/>
      <c r="C1826" s="11"/>
    </row>
    <row r="1827" spans="1:3" s="6" customFormat="1" x14ac:dyDescent="0.2">
      <c r="A1827" s="12"/>
      <c r="B1827" s="12"/>
      <c r="C1827" s="11"/>
    </row>
    <row r="1828" spans="1:3" s="6" customFormat="1" x14ac:dyDescent="0.2">
      <c r="A1828" s="12"/>
      <c r="B1828" s="12"/>
      <c r="C1828" s="11"/>
    </row>
    <row r="1829" spans="1:3" s="6" customFormat="1" x14ac:dyDescent="0.2">
      <c r="A1829" s="12"/>
      <c r="B1829" s="12"/>
      <c r="C1829" s="11"/>
    </row>
    <row r="1830" spans="1:3" s="6" customFormat="1" x14ac:dyDescent="0.2">
      <c r="A1830" s="12"/>
      <c r="B1830" s="12"/>
      <c r="C1830" s="11"/>
    </row>
    <row r="1831" spans="1:3" s="6" customFormat="1" x14ac:dyDescent="0.2">
      <c r="A1831" s="12"/>
      <c r="B1831" s="12"/>
      <c r="C1831" s="11"/>
    </row>
    <row r="1832" spans="1:3" s="6" customFormat="1" x14ac:dyDescent="0.2">
      <c r="A1832" s="12"/>
      <c r="B1832" s="12"/>
      <c r="C1832" s="11"/>
    </row>
    <row r="1833" spans="1:3" s="6" customFormat="1" x14ac:dyDescent="0.2">
      <c r="A1833" s="12"/>
      <c r="B1833" s="12"/>
      <c r="C1833" s="11"/>
    </row>
    <row r="1834" spans="1:3" s="6" customFormat="1" x14ac:dyDescent="0.2">
      <c r="A1834" s="12"/>
      <c r="B1834" s="12"/>
      <c r="C1834" s="11"/>
    </row>
    <row r="1835" spans="1:3" s="6" customFormat="1" x14ac:dyDescent="0.2">
      <c r="A1835" s="12"/>
      <c r="B1835" s="12"/>
      <c r="C1835" s="11"/>
    </row>
    <row r="1836" spans="1:3" s="6" customFormat="1" x14ac:dyDescent="0.2">
      <c r="A1836" s="12"/>
      <c r="B1836" s="12"/>
      <c r="C1836" s="11"/>
    </row>
    <row r="1837" spans="1:3" s="6" customFormat="1" x14ac:dyDescent="0.2">
      <c r="A1837" s="12"/>
      <c r="B1837" s="12"/>
      <c r="C1837" s="11"/>
    </row>
    <row r="1838" spans="1:3" s="6" customFormat="1" x14ac:dyDescent="0.2">
      <c r="A1838" s="12"/>
      <c r="B1838" s="12"/>
      <c r="C1838" s="11"/>
    </row>
    <row r="1839" spans="1:3" s="6" customFormat="1" x14ac:dyDescent="0.2">
      <c r="A1839" s="12"/>
      <c r="B1839" s="12"/>
      <c r="C1839" s="11"/>
    </row>
    <row r="1840" spans="1:3" s="6" customFormat="1" x14ac:dyDescent="0.2">
      <c r="A1840" s="12"/>
      <c r="B1840" s="12"/>
      <c r="C1840" s="11"/>
    </row>
    <row r="1841" spans="1:3" s="6" customFormat="1" x14ac:dyDescent="0.2">
      <c r="A1841" s="12"/>
      <c r="B1841" s="12"/>
      <c r="C1841" s="11"/>
    </row>
    <row r="1842" spans="1:3" s="6" customFormat="1" x14ac:dyDescent="0.2">
      <c r="A1842" s="12"/>
      <c r="B1842" s="12"/>
      <c r="C1842" s="11"/>
    </row>
    <row r="1843" spans="1:3" s="6" customFormat="1" x14ac:dyDescent="0.2">
      <c r="A1843" s="12"/>
      <c r="B1843" s="12"/>
      <c r="C1843" s="11"/>
    </row>
    <row r="1844" spans="1:3" s="6" customFormat="1" x14ac:dyDescent="0.2">
      <c r="A1844" s="12"/>
      <c r="B1844" s="12"/>
      <c r="C1844" s="11"/>
    </row>
    <row r="1845" spans="1:3" s="6" customFormat="1" x14ac:dyDescent="0.2">
      <c r="A1845" s="12"/>
      <c r="B1845" s="12"/>
      <c r="C1845" s="11"/>
    </row>
    <row r="1846" spans="1:3" s="6" customFormat="1" x14ac:dyDescent="0.2">
      <c r="A1846" s="12"/>
      <c r="B1846" s="12"/>
      <c r="C1846" s="11"/>
    </row>
    <row r="1847" spans="1:3" s="6" customFormat="1" x14ac:dyDescent="0.2">
      <c r="A1847" s="12"/>
      <c r="B1847" s="12"/>
      <c r="C1847" s="11"/>
    </row>
    <row r="1848" spans="1:3" s="6" customFormat="1" x14ac:dyDescent="0.2">
      <c r="A1848" s="12"/>
      <c r="B1848" s="12"/>
      <c r="C1848" s="11"/>
    </row>
    <row r="1849" spans="1:3" s="6" customFormat="1" x14ac:dyDescent="0.2">
      <c r="A1849" s="12"/>
      <c r="B1849" s="12"/>
      <c r="C1849" s="11"/>
    </row>
    <row r="1850" spans="1:3" s="6" customFormat="1" x14ac:dyDescent="0.2">
      <c r="A1850" s="12"/>
      <c r="B1850" s="12"/>
      <c r="C1850" s="11"/>
    </row>
    <row r="1851" spans="1:3" s="6" customFormat="1" x14ac:dyDescent="0.2">
      <c r="A1851" s="12"/>
      <c r="B1851" s="12"/>
      <c r="C1851" s="11"/>
    </row>
    <row r="1852" spans="1:3" s="6" customFormat="1" x14ac:dyDescent="0.2">
      <c r="A1852" s="12"/>
      <c r="B1852" s="12"/>
      <c r="C1852" s="11"/>
    </row>
    <row r="1853" spans="1:3" s="6" customFormat="1" x14ac:dyDescent="0.2">
      <c r="A1853" s="12"/>
      <c r="B1853" s="12"/>
      <c r="C1853" s="11"/>
    </row>
    <row r="1854" spans="1:3" s="6" customFormat="1" x14ac:dyDescent="0.2">
      <c r="A1854" s="12"/>
      <c r="B1854" s="12"/>
      <c r="C1854" s="11"/>
    </row>
    <row r="1855" spans="1:3" s="6" customFormat="1" x14ac:dyDescent="0.2">
      <c r="A1855" s="12"/>
      <c r="B1855" s="12"/>
      <c r="C1855" s="11"/>
    </row>
    <row r="1856" spans="1:3" s="6" customFormat="1" x14ac:dyDescent="0.2">
      <c r="A1856" s="12"/>
      <c r="B1856" s="12"/>
      <c r="C1856" s="11"/>
    </row>
    <row r="1857" spans="1:3" s="6" customFormat="1" x14ac:dyDescent="0.2">
      <c r="A1857" s="12"/>
      <c r="B1857" s="12"/>
      <c r="C1857" s="11"/>
    </row>
    <row r="1858" spans="1:3" s="6" customFormat="1" x14ac:dyDescent="0.2">
      <c r="A1858" s="12"/>
      <c r="B1858" s="12"/>
      <c r="C1858" s="11"/>
    </row>
    <row r="1859" spans="1:3" s="6" customFormat="1" x14ac:dyDescent="0.2">
      <c r="A1859" s="12"/>
      <c r="B1859" s="12"/>
      <c r="C1859" s="11"/>
    </row>
    <row r="1860" spans="1:3" s="6" customFormat="1" x14ac:dyDescent="0.2">
      <c r="A1860" s="12"/>
      <c r="B1860" s="12"/>
      <c r="C1860" s="11"/>
    </row>
    <row r="1861" spans="1:3" s="6" customFormat="1" x14ac:dyDescent="0.2">
      <c r="A1861" s="12"/>
      <c r="B1861" s="12"/>
      <c r="C1861" s="11"/>
    </row>
    <row r="1862" spans="1:3" s="6" customFormat="1" x14ac:dyDescent="0.2">
      <c r="A1862" s="10"/>
      <c r="B1862" s="10"/>
      <c r="C1862" s="9"/>
    </row>
    <row r="1863" spans="1:3" s="6" customFormat="1" x14ac:dyDescent="0.2">
      <c r="A1863" s="12"/>
      <c r="B1863" s="12"/>
      <c r="C1863" s="11"/>
    </row>
    <row r="1864" spans="1:3" s="6" customFormat="1" x14ac:dyDescent="0.2">
      <c r="A1864" s="12"/>
      <c r="B1864" s="12"/>
      <c r="C1864" s="11"/>
    </row>
    <row r="1865" spans="1:3" s="6" customFormat="1" x14ac:dyDescent="0.2">
      <c r="A1865" s="10"/>
      <c r="B1865" s="10"/>
      <c r="C1865" s="9"/>
    </row>
    <row r="1866" spans="1:3" s="6" customFormat="1" x14ac:dyDescent="0.2">
      <c r="A1866" s="12"/>
      <c r="B1866" s="12"/>
      <c r="C1866" s="11"/>
    </row>
    <row r="1867" spans="1:3" s="6" customFormat="1" x14ac:dyDescent="0.2">
      <c r="A1867" s="10"/>
      <c r="B1867" s="10"/>
      <c r="C1867" s="9"/>
    </row>
    <row r="1868" spans="1:3" s="6" customFormat="1" x14ac:dyDescent="0.2">
      <c r="A1868" s="12"/>
      <c r="B1868" s="12"/>
      <c r="C1868" s="11"/>
    </row>
    <row r="1869" spans="1:3" s="6" customFormat="1" x14ac:dyDescent="0.2">
      <c r="A1869" s="10"/>
      <c r="B1869" s="10"/>
      <c r="C1869" s="9"/>
    </row>
    <row r="1870" spans="1:3" s="6" customFormat="1" x14ac:dyDescent="0.2">
      <c r="A1870" s="12"/>
      <c r="B1870" s="12"/>
      <c r="C1870" s="11"/>
    </row>
    <row r="1871" spans="1:3" s="6" customFormat="1" x14ac:dyDescent="0.2">
      <c r="A1871" s="10"/>
      <c r="B1871" s="10"/>
      <c r="C1871" s="9"/>
    </row>
    <row r="1872" spans="1:3" s="6" customFormat="1" x14ac:dyDescent="0.2">
      <c r="A1872" s="12"/>
      <c r="B1872" s="12"/>
      <c r="C1872" s="11"/>
    </row>
    <row r="1873" spans="1:3" s="6" customFormat="1" x14ac:dyDescent="0.2">
      <c r="A1873" s="12"/>
      <c r="B1873" s="12"/>
      <c r="C1873" s="11"/>
    </row>
    <row r="1874" spans="1:3" s="6" customFormat="1" x14ac:dyDescent="0.2">
      <c r="A1874" s="12"/>
      <c r="B1874" s="12"/>
      <c r="C1874" s="11"/>
    </row>
    <row r="1875" spans="1:3" s="6" customFormat="1" x14ac:dyDescent="0.2">
      <c r="A1875" s="12"/>
      <c r="B1875" s="12"/>
      <c r="C1875" s="11"/>
    </row>
    <row r="1876" spans="1:3" s="6" customFormat="1" x14ac:dyDescent="0.2">
      <c r="A1876" s="12"/>
      <c r="B1876" s="12"/>
      <c r="C1876" s="11"/>
    </row>
    <row r="1877" spans="1:3" s="6" customFormat="1" x14ac:dyDescent="0.2">
      <c r="A1877" s="10"/>
      <c r="B1877" s="10"/>
      <c r="C1877" s="9"/>
    </row>
    <row r="1878" spans="1:3" s="6" customFormat="1" x14ac:dyDescent="0.2">
      <c r="A1878" s="12"/>
      <c r="B1878" s="12"/>
      <c r="C1878" s="11"/>
    </row>
    <row r="1879" spans="1:3" s="6" customFormat="1" x14ac:dyDescent="0.2">
      <c r="A1879" s="12"/>
      <c r="B1879" s="12"/>
      <c r="C1879" s="11"/>
    </row>
    <row r="1880" spans="1:3" s="6" customFormat="1" x14ac:dyDescent="0.2">
      <c r="A1880" s="12"/>
      <c r="B1880" s="12"/>
      <c r="C1880" s="11"/>
    </row>
    <row r="1881" spans="1:3" s="6" customFormat="1" x14ac:dyDescent="0.2">
      <c r="A1881" s="12"/>
      <c r="B1881" s="12"/>
      <c r="C1881" s="11"/>
    </row>
    <row r="1882" spans="1:3" s="6" customFormat="1" x14ac:dyDescent="0.2">
      <c r="A1882" s="12"/>
      <c r="B1882" s="12"/>
      <c r="C1882" s="11"/>
    </row>
    <row r="1883" spans="1:3" s="6" customFormat="1" x14ac:dyDescent="0.2">
      <c r="A1883" s="12"/>
      <c r="B1883" s="12"/>
      <c r="C1883" s="11"/>
    </row>
    <row r="1884" spans="1:3" s="6" customFormat="1" x14ac:dyDescent="0.2">
      <c r="A1884" s="12"/>
      <c r="B1884" s="12"/>
      <c r="C1884" s="11"/>
    </row>
    <row r="1885" spans="1:3" s="6" customFormat="1" x14ac:dyDescent="0.2">
      <c r="A1885" s="12"/>
      <c r="B1885" s="12"/>
      <c r="C1885" s="11"/>
    </row>
    <row r="1886" spans="1:3" s="6" customFormat="1" x14ac:dyDescent="0.2">
      <c r="A1886" s="12"/>
      <c r="B1886" s="12"/>
      <c r="C1886" s="11"/>
    </row>
    <row r="1887" spans="1:3" s="6" customFormat="1" x14ac:dyDescent="0.2">
      <c r="A1887" s="12"/>
      <c r="B1887" s="12"/>
      <c r="C1887" s="11"/>
    </row>
    <row r="1888" spans="1:3" s="6" customFormat="1" x14ac:dyDescent="0.2">
      <c r="A1888" s="12"/>
      <c r="B1888" s="12"/>
      <c r="C1888" s="11"/>
    </row>
    <row r="1889" spans="1:3" s="6" customFormat="1" x14ac:dyDescent="0.2">
      <c r="A1889" s="12"/>
      <c r="B1889" s="12"/>
      <c r="C1889" s="11"/>
    </row>
    <row r="1890" spans="1:3" s="6" customFormat="1" x14ac:dyDescent="0.2">
      <c r="A1890" s="12"/>
      <c r="B1890" s="12"/>
      <c r="C1890" s="11"/>
    </row>
    <row r="1891" spans="1:3" s="6" customFormat="1" x14ac:dyDescent="0.2">
      <c r="A1891" s="12"/>
      <c r="B1891" s="12"/>
      <c r="C1891" s="11"/>
    </row>
    <row r="1892" spans="1:3" s="6" customFormat="1" x14ac:dyDescent="0.2">
      <c r="A1892" s="12"/>
      <c r="B1892" s="12"/>
      <c r="C1892" s="11"/>
    </row>
    <row r="1893" spans="1:3" s="6" customFormat="1" x14ac:dyDescent="0.2">
      <c r="A1893" s="12"/>
      <c r="B1893" s="12"/>
      <c r="C1893" s="11"/>
    </row>
    <row r="1894" spans="1:3" s="6" customFormat="1" x14ac:dyDescent="0.2">
      <c r="A1894" s="12"/>
      <c r="B1894" s="12"/>
      <c r="C1894" s="11"/>
    </row>
    <row r="1895" spans="1:3" s="6" customFormat="1" x14ac:dyDescent="0.2">
      <c r="A1895" s="10"/>
      <c r="B1895" s="10"/>
      <c r="C1895" s="9"/>
    </row>
    <row r="1896" spans="1:3" s="6" customFormat="1" x14ac:dyDescent="0.2">
      <c r="A1896" s="10"/>
      <c r="B1896" s="10"/>
      <c r="C1896" s="9"/>
    </row>
    <row r="1897" spans="1:3" s="6" customFormat="1" x14ac:dyDescent="0.2">
      <c r="A1897" s="10"/>
      <c r="B1897" s="10"/>
      <c r="C1897" s="9"/>
    </row>
    <row r="1898" spans="1:3" s="6" customFormat="1" x14ac:dyDescent="0.2">
      <c r="A1898" s="12"/>
      <c r="B1898" s="12"/>
      <c r="C1898" s="11"/>
    </row>
    <row r="1899" spans="1:3" s="6" customFormat="1" x14ac:dyDescent="0.2">
      <c r="A1899" s="12"/>
      <c r="B1899" s="12"/>
      <c r="C1899" s="11"/>
    </row>
    <row r="1900" spans="1:3" s="6" customFormat="1" x14ac:dyDescent="0.2">
      <c r="A1900" s="12"/>
      <c r="B1900" s="12"/>
      <c r="C1900" s="11"/>
    </row>
    <row r="1901" spans="1:3" s="6" customFormat="1" x14ac:dyDescent="0.2">
      <c r="A1901" s="12"/>
      <c r="B1901" s="12"/>
      <c r="C1901" s="11"/>
    </row>
    <row r="1902" spans="1:3" s="6" customFormat="1" x14ac:dyDescent="0.2">
      <c r="A1902" s="12"/>
      <c r="B1902" s="12"/>
      <c r="C1902" s="11"/>
    </row>
    <row r="1903" spans="1:3" s="6" customFormat="1" x14ac:dyDescent="0.2">
      <c r="A1903" s="12"/>
      <c r="B1903" s="12"/>
      <c r="C1903" s="11"/>
    </row>
    <row r="1904" spans="1:3" s="6" customFormat="1" x14ac:dyDescent="0.2">
      <c r="A1904" s="12"/>
      <c r="B1904" s="12"/>
      <c r="C1904" s="11"/>
    </row>
    <row r="1905" spans="1:3" s="6" customFormat="1" x14ac:dyDescent="0.2">
      <c r="A1905" s="12"/>
      <c r="B1905" s="12"/>
      <c r="C1905" s="11"/>
    </row>
    <row r="1906" spans="1:3" s="6" customFormat="1" x14ac:dyDescent="0.2">
      <c r="A1906" s="12"/>
      <c r="B1906" s="12"/>
      <c r="C1906" s="11"/>
    </row>
    <row r="1907" spans="1:3" s="6" customFormat="1" x14ac:dyDescent="0.2">
      <c r="A1907" s="12"/>
      <c r="B1907" s="13"/>
      <c r="C1907" s="11"/>
    </row>
    <row r="1908" spans="1:3" s="6" customFormat="1" x14ac:dyDescent="0.2">
      <c r="A1908" s="12"/>
      <c r="B1908" s="12"/>
      <c r="C1908" s="11"/>
    </row>
    <row r="1909" spans="1:3" s="6" customFormat="1" x14ac:dyDescent="0.2">
      <c r="A1909" s="12"/>
      <c r="B1909" s="12"/>
      <c r="C1909" s="11"/>
    </row>
    <row r="1910" spans="1:3" s="6" customFormat="1" x14ac:dyDescent="0.2">
      <c r="A1910" s="12"/>
      <c r="B1910" s="12"/>
      <c r="C1910" s="11"/>
    </row>
    <row r="1911" spans="1:3" s="6" customFormat="1" x14ac:dyDescent="0.2">
      <c r="A1911" s="12"/>
      <c r="B1911" s="12"/>
      <c r="C1911" s="11"/>
    </row>
    <row r="1912" spans="1:3" s="6" customFormat="1" x14ac:dyDescent="0.2">
      <c r="A1912" s="12"/>
      <c r="B1912" s="12"/>
      <c r="C1912" s="11"/>
    </row>
    <row r="1913" spans="1:3" s="6" customFormat="1" x14ac:dyDescent="0.2">
      <c r="A1913" s="12"/>
      <c r="B1913" s="13"/>
      <c r="C1913" s="11"/>
    </row>
    <row r="1914" spans="1:3" s="6" customFormat="1" x14ac:dyDescent="0.2">
      <c r="A1914" s="12"/>
      <c r="B1914" s="12"/>
      <c r="C1914" s="11"/>
    </row>
    <row r="1915" spans="1:3" s="6" customFormat="1" x14ac:dyDescent="0.2">
      <c r="A1915" s="12"/>
      <c r="B1915" s="12"/>
      <c r="C1915" s="11"/>
    </row>
    <row r="1916" spans="1:3" s="6" customFormat="1" x14ac:dyDescent="0.2">
      <c r="A1916" s="12"/>
      <c r="B1916" s="12"/>
      <c r="C1916" s="11"/>
    </row>
    <row r="1917" spans="1:3" s="6" customFormat="1" x14ac:dyDescent="0.2">
      <c r="A1917" s="12"/>
      <c r="B1917" s="12"/>
      <c r="C1917" s="11"/>
    </row>
    <row r="1918" spans="1:3" s="6" customFormat="1" x14ac:dyDescent="0.2">
      <c r="A1918" s="12"/>
      <c r="B1918" s="13"/>
      <c r="C1918" s="11"/>
    </row>
    <row r="1919" spans="1:3" s="6" customFormat="1" x14ac:dyDescent="0.2">
      <c r="A1919" s="12"/>
      <c r="B1919" s="12"/>
      <c r="C1919" s="11"/>
    </row>
    <row r="1920" spans="1:3" s="6" customFormat="1" x14ac:dyDescent="0.2">
      <c r="A1920" s="12"/>
      <c r="B1920" s="12"/>
      <c r="C1920" s="11"/>
    </row>
    <row r="1921" spans="1:3" s="6" customFormat="1" x14ac:dyDescent="0.2">
      <c r="A1921" s="12"/>
      <c r="B1921" s="12"/>
      <c r="C1921" s="11"/>
    </row>
    <row r="1922" spans="1:3" s="6" customFormat="1" x14ac:dyDescent="0.2">
      <c r="A1922" s="12"/>
      <c r="B1922" s="12"/>
      <c r="C1922" s="11"/>
    </row>
    <row r="1923" spans="1:3" s="6" customFormat="1" x14ac:dyDescent="0.2">
      <c r="A1923" s="12"/>
      <c r="B1923" s="12"/>
      <c r="C1923" s="11"/>
    </row>
    <row r="1924" spans="1:3" s="6" customFormat="1" x14ac:dyDescent="0.2">
      <c r="A1924" s="12"/>
      <c r="B1924" s="12"/>
      <c r="C1924" s="11"/>
    </row>
    <row r="1925" spans="1:3" s="6" customFormat="1" x14ac:dyDescent="0.2">
      <c r="A1925" s="12"/>
      <c r="B1925" s="12"/>
      <c r="C1925" s="11"/>
    </row>
    <row r="1926" spans="1:3" s="6" customFormat="1" x14ac:dyDescent="0.2">
      <c r="A1926" s="12"/>
      <c r="B1926" s="12"/>
      <c r="C1926" s="11"/>
    </row>
    <row r="1927" spans="1:3" s="6" customFormat="1" x14ac:dyDescent="0.2">
      <c r="A1927" s="12"/>
      <c r="B1927" s="12"/>
      <c r="C1927" s="11"/>
    </row>
    <row r="1928" spans="1:3" s="6" customFormat="1" x14ac:dyDescent="0.2">
      <c r="A1928" s="12"/>
      <c r="B1928" s="12"/>
      <c r="C1928" s="11"/>
    </row>
    <row r="1929" spans="1:3" s="6" customFormat="1" x14ac:dyDescent="0.2">
      <c r="A1929" s="12"/>
      <c r="B1929" s="12"/>
      <c r="C1929" s="11"/>
    </row>
    <row r="1930" spans="1:3" s="6" customFormat="1" x14ac:dyDescent="0.2">
      <c r="A1930" s="12"/>
      <c r="B1930" s="12"/>
      <c r="C1930" s="11"/>
    </row>
    <row r="1931" spans="1:3" s="6" customFormat="1" x14ac:dyDescent="0.2">
      <c r="A1931" s="12"/>
      <c r="B1931" s="12"/>
      <c r="C1931" s="11"/>
    </row>
    <row r="1932" spans="1:3" s="6" customFormat="1" x14ac:dyDescent="0.2">
      <c r="A1932" s="12"/>
      <c r="B1932" s="12"/>
      <c r="C1932" s="11"/>
    </row>
    <row r="1933" spans="1:3" s="6" customFormat="1" x14ac:dyDescent="0.2">
      <c r="A1933" s="12"/>
      <c r="B1933" s="12"/>
      <c r="C1933" s="11"/>
    </row>
    <row r="1934" spans="1:3" s="6" customFormat="1" x14ac:dyDescent="0.2">
      <c r="A1934" s="12"/>
      <c r="B1934" s="12"/>
      <c r="C1934" s="11"/>
    </row>
    <row r="1935" spans="1:3" s="6" customFormat="1" x14ac:dyDescent="0.2">
      <c r="A1935" s="12"/>
      <c r="B1935" s="12"/>
      <c r="C1935" s="11"/>
    </row>
    <row r="1936" spans="1:3" s="6" customFormat="1" x14ac:dyDescent="0.2">
      <c r="A1936" s="12"/>
      <c r="B1936" s="12"/>
      <c r="C1936" s="11"/>
    </row>
    <row r="1937" spans="1:3" s="6" customFormat="1" x14ac:dyDescent="0.2">
      <c r="A1937" s="12"/>
      <c r="B1937" s="12"/>
      <c r="C1937" s="11"/>
    </row>
    <row r="1938" spans="1:3" s="6" customFormat="1" x14ac:dyDescent="0.2">
      <c r="A1938" s="12"/>
      <c r="B1938" s="12"/>
      <c r="C1938" s="11"/>
    </row>
    <row r="1939" spans="1:3" s="6" customFormat="1" x14ac:dyDescent="0.2">
      <c r="A1939" s="12"/>
      <c r="B1939" s="12"/>
      <c r="C1939" s="11"/>
    </row>
    <row r="1940" spans="1:3" s="6" customFormat="1" x14ac:dyDescent="0.2">
      <c r="A1940" s="12"/>
      <c r="B1940" s="12"/>
      <c r="C1940" s="11"/>
    </row>
    <row r="1941" spans="1:3" s="6" customFormat="1" x14ac:dyDescent="0.2">
      <c r="A1941" s="12"/>
      <c r="B1941" s="12"/>
      <c r="C1941" s="11"/>
    </row>
    <row r="1942" spans="1:3" s="6" customFormat="1" x14ac:dyDescent="0.2">
      <c r="A1942" s="12"/>
      <c r="B1942" s="12"/>
      <c r="C1942" s="11"/>
    </row>
    <row r="1943" spans="1:3" s="6" customFormat="1" x14ac:dyDescent="0.2">
      <c r="A1943" s="12"/>
      <c r="B1943" s="12"/>
      <c r="C1943" s="11"/>
    </row>
    <row r="1944" spans="1:3" s="6" customFormat="1" x14ac:dyDescent="0.2">
      <c r="A1944" s="12"/>
      <c r="B1944" s="12"/>
      <c r="C1944" s="11"/>
    </row>
    <row r="1945" spans="1:3" s="6" customFormat="1" x14ac:dyDescent="0.2">
      <c r="A1945" s="12"/>
      <c r="B1945" s="12"/>
      <c r="C1945" s="11"/>
    </row>
    <row r="1946" spans="1:3" s="6" customFormat="1" x14ac:dyDescent="0.2">
      <c r="A1946" s="12"/>
      <c r="B1946" s="12"/>
      <c r="C1946" s="11"/>
    </row>
    <row r="1947" spans="1:3" s="6" customFormat="1" x14ac:dyDescent="0.2">
      <c r="A1947" s="12"/>
      <c r="B1947" s="12"/>
      <c r="C1947" s="11"/>
    </row>
    <row r="1948" spans="1:3" s="6" customFormat="1" x14ac:dyDescent="0.2">
      <c r="A1948" s="12"/>
      <c r="B1948" s="12"/>
      <c r="C1948" s="11"/>
    </row>
    <row r="1949" spans="1:3" s="6" customFormat="1" x14ac:dyDescent="0.2">
      <c r="A1949" s="12"/>
      <c r="B1949" s="12"/>
      <c r="C1949" s="11"/>
    </row>
    <row r="1950" spans="1:3" s="6" customFormat="1" x14ac:dyDescent="0.2">
      <c r="A1950" s="12"/>
      <c r="B1950" s="12"/>
      <c r="C1950" s="11"/>
    </row>
    <row r="1951" spans="1:3" s="6" customFormat="1" x14ac:dyDescent="0.2">
      <c r="A1951" s="12"/>
      <c r="B1951" s="12"/>
      <c r="C1951" s="11"/>
    </row>
    <row r="1952" spans="1:3" s="6" customFormat="1" x14ac:dyDescent="0.2">
      <c r="A1952" s="12"/>
      <c r="B1952" s="12"/>
      <c r="C1952" s="11"/>
    </row>
    <row r="1953" spans="1:3" s="6" customFormat="1" x14ac:dyDescent="0.2">
      <c r="A1953" s="12"/>
      <c r="B1953" s="12"/>
      <c r="C1953" s="11"/>
    </row>
    <row r="1954" spans="1:3" s="6" customFormat="1" x14ac:dyDescent="0.2">
      <c r="A1954" s="12"/>
      <c r="B1954" s="12"/>
      <c r="C1954" s="11"/>
    </row>
    <row r="1955" spans="1:3" s="6" customFormat="1" x14ac:dyDescent="0.2">
      <c r="A1955" s="12"/>
      <c r="B1955" s="12"/>
      <c r="C1955" s="11"/>
    </row>
    <row r="1956" spans="1:3" s="6" customFormat="1" x14ac:dyDescent="0.2">
      <c r="A1956" s="12"/>
      <c r="B1956" s="12"/>
      <c r="C1956" s="11"/>
    </row>
    <row r="1957" spans="1:3" s="6" customFormat="1" x14ac:dyDescent="0.2">
      <c r="A1957" s="12"/>
      <c r="B1957" s="12"/>
      <c r="C1957" s="11"/>
    </row>
    <row r="1958" spans="1:3" s="6" customFormat="1" x14ac:dyDescent="0.2">
      <c r="A1958" s="12"/>
      <c r="B1958" s="12"/>
      <c r="C1958" s="11"/>
    </row>
    <row r="1959" spans="1:3" s="6" customFormat="1" x14ac:dyDescent="0.2">
      <c r="A1959" s="12"/>
      <c r="B1959" s="12"/>
      <c r="C1959" s="11"/>
    </row>
    <row r="1960" spans="1:3" s="6" customFormat="1" x14ac:dyDescent="0.2">
      <c r="A1960" s="12"/>
      <c r="B1960" s="12"/>
      <c r="C1960" s="11"/>
    </row>
    <row r="1961" spans="1:3" s="6" customFormat="1" x14ac:dyDescent="0.2">
      <c r="A1961" s="12"/>
      <c r="B1961" s="12"/>
      <c r="C1961" s="11"/>
    </row>
    <row r="1962" spans="1:3" s="6" customFormat="1" x14ac:dyDescent="0.2">
      <c r="A1962" s="12"/>
      <c r="B1962" s="12"/>
      <c r="C1962" s="11"/>
    </row>
    <row r="1963" spans="1:3" s="6" customFormat="1" x14ac:dyDescent="0.2">
      <c r="A1963" s="12"/>
      <c r="B1963" s="12"/>
      <c r="C1963" s="11"/>
    </row>
    <row r="1964" spans="1:3" s="6" customFormat="1" x14ac:dyDescent="0.2">
      <c r="A1964" s="12"/>
      <c r="B1964" s="12"/>
      <c r="C1964" s="11"/>
    </row>
    <row r="1965" spans="1:3" s="6" customFormat="1" x14ac:dyDescent="0.2">
      <c r="A1965" s="12"/>
      <c r="B1965" s="12"/>
      <c r="C1965" s="11"/>
    </row>
    <row r="1966" spans="1:3" s="6" customFormat="1" x14ac:dyDescent="0.2">
      <c r="A1966" s="12"/>
      <c r="B1966" s="12"/>
      <c r="C1966" s="11"/>
    </row>
    <row r="1967" spans="1:3" s="6" customFormat="1" x14ac:dyDescent="0.2">
      <c r="A1967" s="12"/>
      <c r="B1967" s="12"/>
      <c r="C1967" s="11"/>
    </row>
    <row r="1968" spans="1:3" s="6" customFormat="1" x14ac:dyDescent="0.2">
      <c r="A1968" s="12"/>
      <c r="B1968" s="12"/>
      <c r="C1968" s="11"/>
    </row>
    <row r="1969" spans="1:3" s="6" customFormat="1" x14ac:dyDescent="0.2">
      <c r="A1969" s="12"/>
      <c r="B1969" s="12"/>
      <c r="C1969" s="11"/>
    </row>
    <row r="1970" spans="1:3" s="6" customFormat="1" x14ac:dyDescent="0.2">
      <c r="A1970" s="12"/>
      <c r="B1970" s="12"/>
      <c r="C1970" s="11"/>
    </row>
    <row r="1971" spans="1:3" s="6" customFormat="1" x14ac:dyDescent="0.2">
      <c r="A1971" s="12"/>
      <c r="B1971" s="12"/>
      <c r="C1971" s="11"/>
    </row>
    <row r="1972" spans="1:3" s="6" customFormat="1" x14ac:dyDescent="0.2">
      <c r="A1972" s="10"/>
      <c r="B1972" s="10"/>
      <c r="C1972" s="9"/>
    </row>
    <row r="1973" spans="1:3" s="6" customFormat="1" x14ac:dyDescent="0.2">
      <c r="A1973" s="12"/>
      <c r="B1973" s="12"/>
      <c r="C1973" s="11"/>
    </row>
    <row r="1974" spans="1:3" s="6" customFormat="1" x14ac:dyDescent="0.2">
      <c r="A1974" s="12"/>
      <c r="B1974" s="12"/>
      <c r="C1974" s="11"/>
    </row>
    <row r="1975" spans="1:3" s="6" customFormat="1" x14ac:dyDescent="0.2">
      <c r="A1975" s="12"/>
      <c r="B1975" s="12"/>
      <c r="C1975" s="11"/>
    </row>
    <row r="1976" spans="1:3" s="6" customFormat="1" x14ac:dyDescent="0.2">
      <c r="A1976" s="12"/>
      <c r="B1976" s="12"/>
      <c r="C1976" s="11"/>
    </row>
    <row r="1977" spans="1:3" s="6" customFormat="1" x14ac:dyDescent="0.2">
      <c r="A1977" s="12"/>
      <c r="B1977" s="12"/>
      <c r="C1977" s="11"/>
    </row>
    <row r="1978" spans="1:3" s="6" customFormat="1" x14ac:dyDescent="0.2">
      <c r="A1978" s="12"/>
      <c r="B1978" s="12"/>
      <c r="C1978" s="11"/>
    </row>
    <row r="1979" spans="1:3" s="6" customFormat="1" x14ac:dyDescent="0.2">
      <c r="A1979" s="12"/>
      <c r="B1979" s="12"/>
      <c r="C1979" s="11"/>
    </row>
    <row r="1980" spans="1:3" s="6" customFormat="1" x14ac:dyDescent="0.2">
      <c r="A1980" s="12"/>
      <c r="B1980" s="12"/>
      <c r="C1980" s="11"/>
    </row>
    <row r="1981" spans="1:3" s="6" customFormat="1" x14ac:dyDescent="0.2">
      <c r="A1981" s="12"/>
      <c r="B1981" s="12"/>
      <c r="C1981" s="11"/>
    </row>
    <row r="1982" spans="1:3" s="6" customFormat="1" x14ac:dyDescent="0.2">
      <c r="A1982" s="12"/>
      <c r="B1982" s="12"/>
      <c r="C1982" s="11"/>
    </row>
    <row r="1983" spans="1:3" s="6" customFormat="1" x14ac:dyDescent="0.2">
      <c r="A1983" s="12"/>
      <c r="B1983" s="12"/>
      <c r="C1983" s="11"/>
    </row>
    <row r="1984" spans="1:3" s="6" customFormat="1" x14ac:dyDescent="0.2">
      <c r="A1984" s="12"/>
      <c r="B1984" s="12"/>
      <c r="C1984" s="11"/>
    </row>
    <row r="1985" spans="1:3" s="6" customFormat="1" x14ac:dyDescent="0.2">
      <c r="A1985" s="12"/>
      <c r="B1985" s="12"/>
      <c r="C1985" s="11"/>
    </row>
    <row r="1986" spans="1:3" s="6" customFormat="1" x14ac:dyDescent="0.2">
      <c r="A1986" s="12"/>
      <c r="B1986" s="12"/>
      <c r="C1986" s="11"/>
    </row>
    <row r="1987" spans="1:3" s="6" customFormat="1" x14ac:dyDescent="0.2">
      <c r="A1987" s="12"/>
      <c r="B1987" s="12"/>
      <c r="C1987" s="11"/>
    </row>
    <row r="1988" spans="1:3" s="6" customFormat="1" x14ac:dyDescent="0.2">
      <c r="A1988" s="12"/>
      <c r="B1988" s="12"/>
      <c r="C1988" s="11"/>
    </row>
    <row r="1989" spans="1:3" s="6" customFormat="1" x14ac:dyDescent="0.2">
      <c r="A1989" s="12"/>
      <c r="B1989" s="12"/>
      <c r="C1989" s="11"/>
    </row>
    <row r="1990" spans="1:3" s="6" customFormat="1" x14ac:dyDescent="0.2">
      <c r="A1990" s="12"/>
      <c r="B1990" s="12"/>
      <c r="C1990" s="11"/>
    </row>
    <row r="1991" spans="1:3" s="6" customFormat="1" x14ac:dyDescent="0.2">
      <c r="A1991" s="12"/>
      <c r="B1991" s="12"/>
      <c r="C1991" s="11"/>
    </row>
    <row r="1992" spans="1:3" s="6" customFormat="1" x14ac:dyDescent="0.2">
      <c r="A1992" s="12"/>
      <c r="B1992" s="12"/>
      <c r="C1992" s="11"/>
    </row>
    <row r="1993" spans="1:3" s="6" customFormat="1" x14ac:dyDescent="0.2">
      <c r="A1993" s="12"/>
      <c r="B1993" s="12"/>
      <c r="C1993" s="11"/>
    </row>
    <row r="1994" spans="1:3" s="6" customFormat="1" x14ac:dyDescent="0.2">
      <c r="A1994" s="12"/>
      <c r="B1994" s="12"/>
      <c r="C1994" s="11"/>
    </row>
    <row r="1995" spans="1:3" s="6" customFormat="1" x14ac:dyDescent="0.2">
      <c r="A1995" s="12"/>
      <c r="B1995" s="12"/>
      <c r="C1995" s="11"/>
    </row>
    <row r="1996" spans="1:3" s="6" customFormat="1" x14ac:dyDescent="0.2">
      <c r="A1996" s="12"/>
      <c r="B1996" s="12"/>
      <c r="C1996" s="11"/>
    </row>
    <row r="1997" spans="1:3" s="6" customFormat="1" x14ac:dyDescent="0.2">
      <c r="A1997" s="12"/>
      <c r="B1997" s="12"/>
      <c r="C1997" s="11"/>
    </row>
    <row r="1998" spans="1:3" s="6" customFormat="1" x14ac:dyDescent="0.2">
      <c r="A1998" s="12"/>
      <c r="B1998" s="12"/>
      <c r="C1998" s="11"/>
    </row>
    <row r="1999" spans="1:3" s="6" customFormat="1" x14ac:dyDescent="0.2">
      <c r="A1999" s="12"/>
      <c r="B1999" s="12"/>
      <c r="C1999" s="11"/>
    </row>
    <row r="2000" spans="1:3" s="6" customFormat="1" x14ac:dyDescent="0.2">
      <c r="A2000" s="12"/>
      <c r="B2000" s="12"/>
      <c r="C2000" s="11"/>
    </row>
    <row r="2001" spans="1:3" s="6" customFormat="1" x14ac:dyDescent="0.2">
      <c r="A2001" s="12"/>
      <c r="B2001" s="12"/>
      <c r="C2001" s="11"/>
    </row>
    <row r="2002" spans="1:3" s="6" customFormat="1" x14ac:dyDescent="0.2">
      <c r="A2002" s="12"/>
      <c r="B2002" s="12"/>
      <c r="C2002" s="11"/>
    </row>
    <row r="2003" spans="1:3" s="6" customFormat="1" x14ac:dyDescent="0.2">
      <c r="A2003" s="12"/>
      <c r="B2003" s="12"/>
      <c r="C2003" s="11"/>
    </row>
    <row r="2004" spans="1:3" s="6" customFormat="1" x14ac:dyDescent="0.2">
      <c r="A2004" s="12"/>
      <c r="B2004" s="12"/>
      <c r="C2004" s="11"/>
    </row>
    <row r="2005" spans="1:3" s="6" customFormat="1" x14ac:dyDescent="0.2">
      <c r="A2005" s="12"/>
      <c r="B2005" s="12"/>
      <c r="C2005" s="11"/>
    </row>
    <row r="2006" spans="1:3" s="6" customFormat="1" x14ac:dyDescent="0.2">
      <c r="A2006" s="12"/>
      <c r="B2006" s="12"/>
      <c r="C2006" s="11"/>
    </row>
    <row r="2007" spans="1:3" s="6" customFormat="1" x14ac:dyDescent="0.2">
      <c r="A2007" s="12"/>
      <c r="B2007" s="12"/>
      <c r="C2007" s="11"/>
    </row>
    <row r="2008" spans="1:3" s="6" customFormat="1" x14ac:dyDescent="0.2">
      <c r="A2008" s="12"/>
      <c r="B2008" s="12"/>
      <c r="C2008" s="11"/>
    </row>
    <row r="2009" spans="1:3" s="6" customFormat="1" x14ac:dyDescent="0.2">
      <c r="A2009" s="10"/>
      <c r="B2009" s="10"/>
      <c r="C2009" s="9"/>
    </row>
    <row r="2010" spans="1:3" s="6" customFormat="1" x14ac:dyDescent="0.2">
      <c r="A2010" s="10"/>
      <c r="B2010" s="10"/>
      <c r="C2010" s="9"/>
    </row>
    <row r="2011" spans="1:3" s="6" customFormat="1" x14ac:dyDescent="0.2">
      <c r="A2011" s="10"/>
      <c r="B2011" s="10"/>
      <c r="C2011" s="9"/>
    </row>
    <row r="2012" spans="1:3" s="6" customFormat="1" x14ac:dyDescent="0.2">
      <c r="A2012" s="8"/>
      <c r="B2012" s="8"/>
      <c r="C2012" s="7"/>
    </row>
    <row r="2013" spans="1:3" s="6" customFormat="1" x14ac:dyDescent="0.2">
      <c r="A2013" s="8"/>
      <c r="B2013" s="8"/>
      <c r="C2013" s="7"/>
    </row>
    <row r="2014" spans="1:3" s="6" customFormat="1" x14ac:dyDescent="0.2">
      <c r="A2014" s="8"/>
      <c r="B2014" s="8"/>
      <c r="C2014" s="7"/>
    </row>
    <row r="2015" spans="1:3" s="6" customFormat="1" x14ac:dyDescent="0.2">
      <c r="A2015" s="8"/>
      <c r="B2015" s="8"/>
      <c r="C2015" s="7"/>
    </row>
    <row r="2016" spans="1:3" s="6" customFormat="1" x14ac:dyDescent="0.2">
      <c r="A2016" s="8"/>
      <c r="B2016" s="8"/>
      <c r="C2016" s="7"/>
    </row>
    <row r="2017" spans="1:3" s="6" customFormat="1" x14ac:dyDescent="0.2">
      <c r="A2017" s="8"/>
      <c r="B2017" s="8"/>
      <c r="C2017" s="7"/>
    </row>
    <row r="2018" spans="1:3" s="6" customFormat="1" x14ac:dyDescent="0.2">
      <c r="A2018" s="8"/>
      <c r="B2018" s="8"/>
      <c r="C2018" s="7"/>
    </row>
    <row r="2019" spans="1:3" s="6" customFormat="1" x14ac:dyDescent="0.2">
      <c r="A2019" s="8"/>
      <c r="B2019" s="8"/>
      <c r="C2019" s="7"/>
    </row>
    <row r="2020" spans="1:3" s="6" customFormat="1" x14ac:dyDescent="0.2">
      <c r="A2020" s="8"/>
      <c r="B2020" s="8"/>
      <c r="C2020" s="7"/>
    </row>
    <row r="2021" spans="1:3" s="6" customFormat="1" x14ac:dyDescent="0.2">
      <c r="A2021" s="8"/>
      <c r="B2021" s="8"/>
      <c r="C2021" s="7"/>
    </row>
    <row r="2022" spans="1:3" s="6" customFormat="1" x14ac:dyDescent="0.2">
      <c r="A2022" s="8"/>
      <c r="B2022" s="8"/>
      <c r="C2022" s="7"/>
    </row>
    <row r="2023" spans="1:3" s="6" customFormat="1" x14ac:dyDescent="0.2">
      <c r="A2023" s="8"/>
      <c r="B2023" s="8"/>
      <c r="C2023" s="7"/>
    </row>
    <row r="2024" spans="1:3" s="6" customFormat="1" x14ac:dyDescent="0.2">
      <c r="A2024" s="8"/>
      <c r="B2024" s="8"/>
      <c r="C2024" s="7"/>
    </row>
    <row r="2025" spans="1:3" s="6" customFormat="1" x14ac:dyDescent="0.2">
      <c r="A2025" s="8"/>
      <c r="B2025" s="8"/>
      <c r="C2025" s="7"/>
    </row>
    <row r="2026" spans="1:3" s="6" customFormat="1" x14ac:dyDescent="0.2">
      <c r="A2026" s="8"/>
      <c r="B2026" s="8"/>
      <c r="C2026" s="7"/>
    </row>
    <row r="2027" spans="1:3" s="6" customFormat="1" x14ac:dyDescent="0.2">
      <c r="A2027" s="8"/>
      <c r="B2027" s="8"/>
      <c r="C2027" s="7"/>
    </row>
    <row r="2028" spans="1:3" s="6" customFormat="1" x14ac:dyDescent="0.2">
      <c r="A2028" s="8"/>
      <c r="B2028" s="8"/>
      <c r="C2028" s="7"/>
    </row>
    <row r="2029" spans="1:3" s="6" customFormat="1" x14ac:dyDescent="0.2">
      <c r="A2029" s="8"/>
      <c r="B2029" s="8"/>
      <c r="C2029" s="7"/>
    </row>
    <row r="2030" spans="1:3" s="6" customFormat="1" x14ac:dyDescent="0.2">
      <c r="A2030" s="8"/>
      <c r="B2030" s="8"/>
      <c r="C2030" s="7"/>
    </row>
    <row r="2031" spans="1:3" s="6" customFormat="1" x14ac:dyDescent="0.2">
      <c r="A2031" s="8"/>
      <c r="B2031" s="8"/>
      <c r="C2031" s="7"/>
    </row>
    <row r="2032" spans="1:3" s="6" customFormat="1" x14ac:dyDescent="0.2">
      <c r="A2032" s="8"/>
      <c r="B2032" s="8"/>
      <c r="C2032" s="7"/>
    </row>
    <row r="2033" spans="1:3" s="6" customFormat="1" x14ac:dyDescent="0.2">
      <c r="A2033" s="8"/>
      <c r="B2033" s="8"/>
      <c r="C2033" s="7"/>
    </row>
    <row r="2034" spans="1:3" s="6" customFormat="1" x14ac:dyDescent="0.2">
      <c r="A2034" s="8"/>
      <c r="B2034" s="8"/>
      <c r="C2034" s="7"/>
    </row>
    <row r="2035" spans="1:3" s="6" customFormat="1" x14ac:dyDescent="0.2">
      <c r="A2035" s="8"/>
      <c r="B2035" s="8"/>
      <c r="C2035" s="7"/>
    </row>
    <row r="2036" spans="1:3" s="6" customFormat="1" x14ac:dyDescent="0.2">
      <c r="A2036" s="8"/>
      <c r="B2036" s="8"/>
      <c r="C2036" s="7"/>
    </row>
    <row r="2037" spans="1:3" s="6" customFormat="1" x14ac:dyDescent="0.2">
      <c r="A2037" s="8"/>
      <c r="B2037" s="8"/>
      <c r="C2037" s="7"/>
    </row>
    <row r="2038" spans="1:3" s="6" customFormat="1" x14ac:dyDescent="0.2">
      <c r="A2038" s="8"/>
      <c r="B2038" s="8"/>
      <c r="C2038" s="7"/>
    </row>
    <row r="2039" spans="1:3" s="6" customFormat="1" x14ac:dyDescent="0.2">
      <c r="A2039" s="8"/>
      <c r="B2039" s="8"/>
      <c r="C2039" s="7"/>
    </row>
    <row r="2040" spans="1:3" s="6" customFormat="1" x14ac:dyDescent="0.2">
      <c r="A2040" s="8"/>
      <c r="B2040" s="8"/>
      <c r="C2040" s="7"/>
    </row>
    <row r="2041" spans="1:3" s="6" customFormat="1" x14ac:dyDescent="0.2">
      <c r="A2041" s="8"/>
      <c r="B2041" s="8"/>
      <c r="C2041" s="7"/>
    </row>
    <row r="2042" spans="1:3" s="6" customFormat="1" x14ac:dyDescent="0.2">
      <c r="A2042" s="8"/>
      <c r="B2042" s="8"/>
      <c r="C2042" s="7"/>
    </row>
    <row r="2043" spans="1:3" s="6" customFormat="1" x14ac:dyDescent="0.2">
      <c r="A2043" s="8"/>
      <c r="B2043" s="8"/>
      <c r="C2043" s="7"/>
    </row>
    <row r="2044" spans="1:3" s="6" customFormat="1" x14ac:dyDescent="0.2">
      <c r="A2044" s="8"/>
      <c r="B2044" s="8"/>
      <c r="C2044" s="7"/>
    </row>
    <row r="2045" spans="1:3" s="6" customFormat="1" x14ac:dyDescent="0.2">
      <c r="A2045" s="8"/>
      <c r="B2045" s="8"/>
      <c r="C2045" s="7"/>
    </row>
    <row r="2046" spans="1:3" s="6" customFormat="1" x14ac:dyDescent="0.2">
      <c r="A2046" s="8"/>
      <c r="B2046" s="8"/>
      <c r="C2046" s="7"/>
    </row>
    <row r="2047" spans="1:3" s="6" customFormat="1" x14ac:dyDescent="0.2">
      <c r="A2047" s="8"/>
      <c r="B2047" s="8"/>
      <c r="C2047" s="7"/>
    </row>
    <row r="2048" spans="1:3" s="6" customFormat="1" x14ac:dyDescent="0.2">
      <c r="A2048" s="8"/>
      <c r="B2048" s="8"/>
      <c r="C2048" s="7"/>
    </row>
    <row r="2049" spans="1:3" s="6" customFormat="1" x14ac:dyDescent="0.2">
      <c r="A2049" s="8"/>
      <c r="B2049" s="8"/>
      <c r="C2049" s="7"/>
    </row>
    <row r="2050" spans="1:3" s="6" customFormat="1" x14ac:dyDescent="0.2">
      <c r="A2050" s="8"/>
      <c r="B2050" s="8"/>
      <c r="C2050" s="7"/>
    </row>
    <row r="2051" spans="1:3" s="6" customFormat="1" x14ac:dyDescent="0.2">
      <c r="A2051" s="8"/>
      <c r="B2051" s="8"/>
      <c r="C2051" s="7"/>
    </row>
    <row r="2052" spans="1:3" s="6" customFormat="1" x14ac:dyDescent="0.2">
      <c r="A2052" s="8"/>
      <c r="B2052" s="8"/>
      <c r="C2052" s="7"/>
    </row>
    <row r="2053" spans="1:3" s="6" customFormat="1" x14ac:dyDescent="0.2">
      <c r="A2053" s="8"/>
      <c r="B2053" s="8"/>
      <c r="C2053" s="7"/>
    </row>
    <row r="2054" spans="1:3" s="6" customFormat="1" x14ac:dyDescent="0.2">
      <c r="A2054" s="8"/>
      <c r="B2054" s="8"/>
      <c r="C2054" s="7"/>
    </row>
    <row r="2055" spans="1:3" s="6" customFormat="1" x14ac:dyDescent="0.2">
      <c r="A2055" s="8"/>
      <c r="B2055" s="8"/>
      <c r="C2055" s="7"/>
    </row>
    <row r="2056" spans="1:3" s="6" customFormat="1" x14ac:dyDescent="0.2">
      <c r="A2056" s="8"/>
      <c r="B2056" s="8"/>
      <c r="C2056" s="7"/>
    </row>
    <row r="2057" spans="1:3" s="6" customFormat="1" x14ac:dyDescent="0.2">
      <c r="A2057" s="8"/>
      <c r="B2057" s="8"/>
      <c r="C2057" s="7"/>
    </row>
    <row r="2058" spans="1:3" s="6" customFormat="1" x14ac:dyDescent="0.2">
      <c r="A2058" s="8"/>
      <c r="B2058" s="8"/>
      <c r="C2058" s="7"/>
    </row>
    <row r="2059" spans="1:3" s="6" customFormat="1" x14ac:dyDescent="0.2">
      <c r="A2059" s="8"/>
      <c r="B2059" s="8"/>
      <c r="C2059" s="7"/>
    </row>
    <row r="2060" spans="1:3" s="6" customFormat="1" x14ac:dyDescent="0.2">
      <c r="A2060" s="8"/>
      <c r="B2060" s="8"/>
      <c r="C2060" s="7"/>
    </row>
    <row r="2061" spans="1:3" s="6" customFormat="1" x14ac:dyDescent="0.2">
      <c r="A2061" s="8"/>
      <c r="B2061" s="8"/>
      <c r="C2061" s="7"/>
    </row>
    <row r="2062" spans="1:3" s="6" customFormat="1" x14ac:dyDescent="0.2">
      <c r="A2062" s="8"/>
      <c r="B2062" s="8"/>
      <c r="C2062" s="7"/>
    </row>
    <row r="2063" spans="1:3" s="6" customFormat="1" x14ac:dyDescent="0.2">
      <c r="A2063" s="8"/>
      <c r="B2063" s="8"/>
      <c r="C2063" s="7"/>
    </row>
    <row r="2064" spans="1:3" s="6" customFormat="1" x14ac:dyDescent="0.2">
      <c r="A2064" s="8"/>
      <c r="B2064" s="8"/>
      <c r="C2064" s="7"/>
    </row>
    <row r="2065" spans="1:3" s="6" customFormat="1" x14ac:dyDescent="0.2">
      <c r="A2065" s="8"/>
      <c r="B2065" s="8"/>
      <c r="C2065" s="7"/>
    </row>
    <row r="2066" spans="1:3" s="6" customFormat="1" x14ac:dyDescent="0.2">
      <c r="A2066" s="8"/>
      <c r="B2066" s="8"/>
      <c r="C2066" s="7"/>
    </row>
    <row r="2067" spans="1:3" s="6" customFormat="1" x14ac:dyDescent="0.2">
      <c r="A2067" s="8"/>
      <c r="B2067" s="8"/>
      <c r="C2067" s="7"/>
    </row>
    <row r="2068" spans="1:3" s="6" customFormat="1" x14ac:dyDescent="0.2">
      <c r="A2068" s="8"/>
      <c r="B2068" s="8"/>
      <c r="C2068" s="7"/>
    </row>
    <row r="2069" spans="1:3" s="6" customFormat="1" x14ac:dyDescent="0.2">
      <c r="A2069" s="8"/>
      <c r="B2069" s="8"/>
      <c r="C2069" s="7"/>
    </row>
    <row r="2070" spans="1:3" s="6" customFormat="1" x14ac:dyDescent="0.2">
      <c r="A2070" s="8"/>
      <c r="B2070" s="8"/>
      <c r="C2070" s="7"/>
    </row>
    <row r="2071" spans="1:3" s="6" customFormat="1" x14ac:dyDescent="0.2">
      <c r="A2071" s="8"/>
      <c r="B2071" s="8"/>
      <c r="C2071" s="7"/>
    </row>
    <row r="2072" spans="1:3" s="6" customFormat="1" x14ac:dyDescent="0.2">
      <c r="A2072" s="8"/>
      <c r="B2072" s="8"/>
      <c r="C2072" s="7"/>
    </row>
    <row r="2073" spans="1:3" s="6" customFormat="1" x14ac:dyDescent="0.2">
      <c r="A2073" s="8"/>
      <c r="B2073" s="8"/>
      <c r="C2073" s="7"/>
    </row>
    <row r="2074" spans="1:3" s="6" customFormat="1" x14ac:dyDescent="0.2">
      <c r="A2074" s="8"/>
      <c r="B2074" s="8"/>
      <c r="C2074" s="7"/>
    </row>
    <row r="2075" spans="1:3" s="6" customFormat="1" x14ac:dyDescent="0.2">
      <c r="A2075" s="8"/>
      <c r="B2075" s="8"/>
      <c r="C2075" s="7"/>
    </row>
    <row r="2076" spans="1:3" s="6" customFormat="1" x14ac:dyDescent="0.2">
      <c r="A2076" s="8"/>
      <c r="B2076" s="8"/>
      <c r="C2076" s="7"/>
    </row>
    <row r="2077" spans="1:3" s="6" customFormat="1" x14ac:dyDescent="0.2">
      <c r="A2077" s="8"/>
      <c r="B2077" s="8"/>
      <c r="C2077" s="7"/>
    </row>
    <row r="2078" spans="1:3" s="6" customFormat="1" x14ac:dyDescent="0.2">
      <c r="A2078" s="8"/>
      <c r="B2078" s="8"/>
      <c r="C2078" s="7"/>
    </row>
    <row r="2079" spans="1:3" s="6" customFormat="1" x14ac:dyDescent="0.2">
      <c r="A2079" s="8"/>
      <c r="B2079" s="8"/>
      <c r="C2079" s="7"/>
    </row>
    <row r="2080" spans="1:3" s="6" customFormat="1" x14ac:dyDescent="0.2">
      <c r="A2080" s="8"/>
      <c r="B2080" s="8"/>
      <c r="C2080" s="7"/>
    </row>
    <row r="2081" spans="1:3" s="6" customFormat="1" x14ac:dyDescent="0.2">
      <c r="A2081" s="8"/>
      <c r="B2081" s="8"/>
      <c r="C2081" s="7"/>
    </row>
    <row r="2082" spans="1:3" s="6" customFormat="1" x14ac:dyDescent="0.2">
      <c r="A2082" s="8"/>
      <c r="B2082" s="8"/>
      <c r="C2082" s="7"/>
    </row>
    <row r="2083" spans="1:3" s="6" customFormat="1" x14ac:dyDescent="0.2">
      <c r="A2083" s="8"/>
      <c r="B2083" s="8"/>
      <c r="C2083" s="7"/>
    </row>
    <row r="2084" spans="1:3" s="6" customFormat="1" x14ac:dyDescent="0.2">
      <c r="A2084" s="8"/>
      <c r="B2084" s="8"/>
      <c r="C2084" s="7"/>
    </row>
    <row r="2085" spans="1:3" s="6" customFormat="1" x14ac:dyDescent="0.2">
      <c r="A2085" s="8"/>
      <c r="B2085" s="8"/>
      <c r="C2085" s="7"/>
    </row>
    <row r="2086" spans="1:3" s="6" customFormat="1" x14ac:dyDescent="0.2">
      <c r="A2086" s="8"/>
      <c r="B2086" s="8"/>
      <c r="C2086" s="7"/>
    </row>
    <row r="2087" spans="1:3" s="6" customFormat="1" x14ac:dyDescent="0.2">
      <c r="A2087" s="8"/>
      <c r="B2087" s="8"/>
      <c r="C2087" s="7"/>
    </row>
    <row r="2088" spans="1:3" s="6" customFormat="1" x14ac:dyDescent="0.2">
      <c r="A2088" s="8"/>
      <c r="B2088" s="8"/>
      <c r="C2088" s="7"/>
    </row>
    <row r="2089" spans="1:3" s="6" customFormat="1" x14ac:dyDescent="0.2">
      <c r="A2089" s="8"/>
      <c r="B2089" s="8"/>
      <c r="C2089" s="7"/>
    </row>
    <row r="2090" spans="1:3" s="6" customFormat="1" x14ac:dyDescent="0.2">
      <c r="A2090" s="8"/>
      <c r="B2090" s="8"/>
      <c r="C2090" s="7"/>
    </row>
    <row r="2091" spans="1:3" s="6" customFormat="1" x14ac:dyDescent="0.2">
      <c r="A2091" s="8"/>
      <c r="B2091" s="8"/>
      <c r="C2091" s="7"/>
    </row>
    <row r="2092" spans="1:3" s="6" customFormat="1" x14ac:dyDescent="0.2">
      <c r="A2092" s="8"/>
      <c r="B2092" s="8"/>
      <c r="C2092" s="7"/>
    </row>
    <row r="2093" spans="1:3" s="6" customFormat="1" x14ac:dyDescent="0.2">
      <c r="A2093" s="8"/>
      <c r="B2093" s="8"/>
      <c r="C2093" s="7"/>
    </row>
    <row r="2094" spans="1:3" s="6" customFormat="1" x14ac:dyDescent="0.2">
      <c r="A2094" s="8"/>
      <c r="B2094" s="8"/>
      <c r="C2094" s="7"/>
    </row>
    <row r="2095" spans="1:3" s="6" customFormat="1" x14ac:dyDescent="0.2">
      <c r="A2095" s="8"/>
      <c r="B2095" s="8"/>
      <c r="C2095" s="7"/>
    </row>
    <row r="2096" spans="1:3" s="6" customFormat="1" x14ac:dyDescent="0.2">
      <c r="A2096" s="8"/>
      <c r="B2096" s="8"/>
      <c r="C2096" s="7"/>
    </row>
    <row r="2097" spans="1:3" s="6" customFormat="1" x14ac:dyDescent="0.2">
      <c r="A2097" s="8"/>
      <c r="B2097" s="8"/>
      <c r="C2097" s="7"/>
    </row>
    <row r="2098" spans="1:3" s="6" customFormat="1" x14ac:dyDescent="0.2">
      <c r="A2098" s="8"/>
      <c r="B2098" s="8"/>
      <c r="C2098" s="7"/>
    </row>
    <row r="2099" spans="1:3" s="6" customFormat="1" x14ac:dyDescent="0.2">
      <c r="A2099" s="8"/>
      <c r="B2099" s="8"/>
      <c r="C2099" s="7"/>
    </row>
    <row r="2100" spans="1:3" s="6" customFormat="1" x14ac:dyDescent="0.2">
      <c r="A2100" s="8"/>
      <c r="B2100" s="8"/>
      <c r="C2100" s="7"/>
    </row>
    <row r="2101" spans="1:3" s="6" customFormat="1" x14ac:dyDescent="0.2">
      <c r="A2101" s="8"/>
      <c r="B2101" s="8"/>
      <c r="C2101" s="7"/>
    </row>
    <row r="2102" spans="1:3" s="6" customFormat="1" x14ac:dyDescent="0.2">
      <c r="A2102" s="8"/>
      <c r="B2102" s="8"/>
      <c r="C2102" s="7"/>
    </row>
  </sheetData>
  <sheetProtection password="CC0B" sheet="1" objects="1" scenarios="1" sort="0" autoFilter="0"/>
  <autoFilter ref="A1:D1274"/>
  <pageMargins left="0.75" right="0.75" top="0.19" bottom="0.17" header="0.17" footer="0.17"/>
  <pageSetup paperSize="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3"/>
  <sheetViews>
    <sheetView view="pageBreakPreview" zoomScale="85" zoomScaleNormal="75" zoomScaleSheetLayoutView="85" workbookViewId="0">
      <pane xSplit="4" ySplit="4" topLeftCell="E5" activePane="bottomRight" state="frozen"/>
      <selection activeCell="A8" sqref="A8:B8"/>
      <selection pane="topRight" activeCell="A8" sqref="A8:B8"/>
      <selection pane="bottomLeft" activeCell="A8" sqref="A8:B8"/>
      <selection pane="bottomRight" activeCell="B5" sqref="B5"/>
    </sheetView>
  </sheetViews>
  <sheetFormatPr defaultRowHeight="12.75" x14ac:dyDescent="0.2"/>
  <cols>
    <col min="1" max="1" width="18.42578125" style="52" customWidth="1"/>
    <col min="2" max="2" width="29.85546875" style="52" bestFit="1" customWidth="1"/>
    <col min="3" max="3" width="16.7109375" style="52" bestFit="1" customWidth="1"/>
    <col min="4" max="4" width="13.85546875" style="53" bestFit="1" customWidth="1"/>
    <col min="5" max="6" width="18.140625" style="53" customWidth="1"/>
    <col min="7" max="53" width="18.140625" style="52" customWidth="1"/>
    <col min="54" max="16384" width="9.140625" style="52"/>
  </cols>
  <sheetData>
    <row r="1" spans="1:13" ht="13.5" thickBot="1" x14ac:dyDescent="0.25">
      <c r="A1" s="163"/>
      <c r="B1" s="163"/>
      <c r="C1" s="162"/>
      <c r="D1" s="161"/>
      <c r="E1" s="894" t="s">
        <v>1062</v>
      </c>
      <c r="F1" s="894"/>
      <c r="G1" s="894"/>
      <c r="H1" s="894"/>
      <c r="I1" s="894"/>
      <c r="J1" s="894"/>
      <c r="K1" s="894"/>
      <c r="L1" s="894"/>
      <c r="M1" s="895"/>
    </row>
    <row r="2" spans="1:13" x14ac:dyDescent="0.2">
      <c r="A2" s="907" t="s">
        <v>1061</v>
      </c>
      <c r="B2" s="908"/>
      <c r="C2" s="908"/>
      <c r="D2" s="909"/>
      <c r="E2" s="896">
        <v>15</v>
      </c>
      <c r="F2" s="898">
        <v>20</v>
      </c>
      <c r="G2" s="900">
        <v>25</v>
      </c>
      <c r="H2" s="900">
        <v>35</v>
      </c>
      <c r="I2" s="900">
        <v>42</v>
      </c>
      <c r="J2" s="900">
        <v>50</v>
      </c>
      <c r="K2" s="900">
        <v>60</v>
      </c>
      <c r="L2" s="900">
        <v>71</v>
      </c>
      <c r="M2" s="902">
        <v>100</v>
      </c>
    </row>
    <row r="3" spans="1:13" ht="13.5" thickBot="1" x14ac:dyDescent="0.25">
      <c r="A3" s="910"/>
      <c r="B3" s="911"/>
      <c r="C3" s="911"/>
      <c r="D3" s="912"/>
      <c r="E3" s="897"/>
      <c r="F3" s="899"/>
      <c r="G3" s="901"/>
      <c r="H3" s="901"/>
      <c r="I3" s="901"/>
      <c r="J3" s="901"/>
      <c r="K3" s="901"/>
      <c r="L3" s="901"/>
      <c r="M3" s="903"/>
    </row>
    <row r="4" spans="1:13" s="160" customFormat="1" x14ac:dyDescent="0.2">
      <c r="E4" s="871"/>
      <c r="F4" s="871"/>
      <c r="G4" s="871"/>
      <c r="H4" s="871"/>
      <c r="I4" s="871"/>
      <c r="J4" s="871"/>
      <c r="K4" s="871"/>
      <c r="L4" s="871"/>
      <c r="M4" s="872"/>
    </row>
    <row r="5" spans="1:13" s="95" customFormat="1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s="95" customFormat="1" ht="13.5" thickBot="1" x14ac:dyDescent="0.25">
      <c r="A6" s="97" t="s">
        <v>1020</v>
      </c>
      <c r="B6" s="97"/>
      <c r="C6" s="97"/>
      <c r="D6" s="97" t="s">
        <v>1023</v>
      </c>
      <c r="E6" s="96"/>
      <c r="F6" s="96"/>
      <c r="G6" s="96"/>
      <c r="H6" s="96"/>
      <c r="I6" s="96"/>
      <c r="J6" s="96"/>
      <c r="K6" s="96"/>
      <c r="L6" s="96"/>
      <c r="M6" s="96"/>
    </row>
    <row r="7" spans="1:13" x14ac:dyDescent="0.2">
      <c r="A7" s="879" t="s">
        <v>1019</v>
      </c>
      <c r="B7" s="880"/>
      <c r="C7" s="108"/>
      <c r="D7" s="107"/>
      <c r="E7" s="106"/>
      <c r="F7" s="106"/>
      <c r="G7" s="106" t="s">
        <v>677</v>
      </c>
      <c r="H7" s="106"/>
      <c r="I7" s="106" t="s">
        <v>676</v>
      </c>
      <c r="J7" s="105" t="s">
        <v>675</v>
      </c>
      <c r="K7" s="54"/>
      <c r="L7" s="54"/>
      <c r="M7" s="54"/>
    </row>
    <row r="8" spans="1:13" ht="13.5" thickBot="1" x14ac:dyDescent="0.25">
      <c r="A8" s="890" t="s">
        <v>1018</v>
      </c>
      <c r="B8" s="891"/>
      <c r="C8" s="104"/>
      <c r="D8" s="103"/>
      <c r="E8" s="102"/>
      <c r="F8" s="102"/>
      <c r="G8" s="102" t="s">
        <v>161</v>
      </c>
      <c r="H8" s="102"/>
      <c r="I8" s="102" t="s">
        <v>160</v>
      </c>
      <c r="J8" s="101" t="s">
        <v>159</v>
      </c>
      <c r="K8" s="54"/>
      <c r="L8" s="54"/>
      <c r="M8" s="54"/>
    </row>
    <row r="9" spans="1:13" x14ac:dyDescent="0.2">
      <c r="A9" s="906" t="s">
        <v>1017</v>
      </c>
      <c r="B9" s="866"/>
      <c r="C9" s="159" t="s">
        <v>1035</v>
      </c>
      <c r="D9" s="85" t="s">
        <v>1014</v>
      </c>
      <c r="E9" s="84"/>
      <c r="F9" s="84"/>
      <c r="G9" s="84" t="s">
        <v>1060</v>
      </c>
      <c r="H9" s="84"/>
      <c r="I9" s="84" t="s">
        <v>1059</v>
      </c>
      <c r="J9" s="83" t="s">
        <v>1058</v>
      </c>
      <c r="K9" s="54"/>
      <c r="L9" s="54"/>
      <c r="M9" s="54"/>
    </row>
    <row r="10" spans="1:13" x14ac:dyDescent="0.2">
      <c r="A10" s="906" t="s">
        <v>1016</v>
      </c>
      <c r="B10" s="866"/>
      <c r="C10" s="68" t="s">
        <v>1035</v>
      </c>
      <c r="D10" s="66" t="s">
        <v>1014</v>
      </c>
      <c r="E10" s="81"/>
      <c r="F10" s="81"/>
      <c r="G10" s="81" t="s">
        <v>1057</v>
      </c>
      <c r="H10" s="81"/>
      <c r="I10" s="81" t="s">
        <v>1056</v>
      </c>
      <c r="J10" s="80" t="s">
        <v>1055</v>
      </c>
      <c r="K10" s="54"/>
      <c r="L10" s="54"/>
      <c r="M10" s="54"/>
    </row>
    <row r="11" spans="1:13" x14ac:dyDescent="0.2">
      <c r="A11" s="865" t="s">
        <v>1012</v>
      </c>
      <c r="B11" s="866"/>
      <c r="C11" s="867"/>
      <c r="D11" s="66" t="s">
        <v>999</v>
      </c>
      <c r="E11" s="79"/>
      <c r="F11" s="79"/>
      <c r="G11" s="79">
        <f>'Интерактивный прайс-лист'!$F$26*VLOOKUP(G7,last!$B$1:$C$2099,2,0)</f>
        <v>977</v>
      </c>
      <c r="H11" s="79"/>
      <c r="I11" s="79">
        <f>'Интерактивный прайс-лист'!$F$26*VLOOKUP(I7,last!$B$1:$C$2099,2,0)</f>
        <v>1063</v>
      </c>
      <c r="J11" s="78">
        <f>'Интерактивный прайс-лист'!$F$26*VLOOKUP(J7,last!$B$1:$C$2099,2,0)</f>
        <v>1295</v>
      </c>
      <c r="K11" s="54"/>
      <c r="L11" s="54"/>
      <c r="M11" s="54"/>
    </row>
    <row r="12" spans="1:13" x14ac:dyDescent="0.2">
      <c r="A12" s="865" t="s">
        <v>1011</v>
      </c>
      <c r="B12" s="866"/>
      <c r="C12" s="867"/>
      <c r="D12" s="66" t="s">
        <v>999</v>
      </c>
      <c r="E12" s="79"/>
      <c r="F12" s="79"/>
      <c r="G12" s="79">
        <f>'Интерактивный прайс-лист'!$F$26*VLOOKUP(G8,last!$B$1:$C$2099,2,0)</f>
        <v>1962</v>
      </c>
      <c r="H12" s="79"/>
      <c r="I12" s="79">
        <f>'Интерактивный прайс-лист'!$F$26*VLOOKUP(I8,last!$B$1:$C$2099,2,0)</f>
        <v>2366</v>
      </c>
      <c r="J12" s="78">
        <f>'Интерактивный прайс-лист'!$F$26*VLOOKUP(J8,last!$B$1:$C$2099,2,0)</f>
        <v>2388</v>
      </c>
      <c r="K12" s="54"/>
      <c r="L12" s="54"/>
      <c r="M12" s="54"/>
    </row>
    <row r="13" spans="1:13" ht="13.5" thickBot="1" x14ac:dyDescent="0.25">
      <c r="A13" s="868" t="s">
        <v>1028</v>
      </c>
      <c r="B13" s="869"/>
      <c r="C13" s="870"/>
      <c r="D13" s="77" t="s">
        <v>999</v>
      </c>
      <c r="E13" s="76"/>
      <c r="F13" s="76"/>
      <c r="G13" s="76">
        <f>SUM(G11:G12)</f>
        <v>2939</v>
      </c>
      <c r="H13" s="76"/>
      <c r="I13" s="76">
        <f>SUM(I11:I12)</f>
        <v>3429</v>
      </c>
      <c r="J13" s="75">
        <f>SUM(J11:J12)</f>
        <v>3683</v>
      </c>
      <c r="K13" s="54"/>
      <c r="L13" s="54"/>
      <c r="M13" s="54"/>
    </row>
    <row r="14" spans="1:13" x14ac:dyDescent="0.2">
      <c r="A14" s="54"/>
      <c r="B14" s="54"/>
      <c r="C14" s="54"/>
      <c r="D14" s="55"/>
      <c r="E14" s="55"/>
      <c r="F14" s="55"/>
      <c r="G14" s="54"/>
      <c r="H14" s="54"/>
      <c r="I14" s="54"/>
      <c r="J14" s="54"/>
      <c r="K14" s="54"/>
      <c r="L14" s="54"/>
      <c r="M14" s="54"/>
    </row>
    <row r="15" spans="1:13" s="95" customFormat="1" ht="13.5" thickBot="1" x14ac:dyDescent="0.25">
      <c r="A15" s="97" t="s">
        <v>1634</v>
      </c>
      <c r="B15" s="97"/>
      <c r="C15" s="97"/>
      <c r="D15" s="97" t="s">
        <v>1023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 x14ac:dyDescent="0.2">
      <c r="A16" s="879" t="s">
        <v>1019</v>
      </c>
      <c r="B16" s="880"/>
      <c r="C16" s="760"/>
      <c r="D16" s="107"/>
      <c r="E16" s="763"/>
      <c r="F16" s="763"/>
      <c r="G16" s="763" t="s">
        <v>1635</v>
      </c>
      <c r="H16" s="763" t="s">
        <v>1636</v>
      </c>
      <c r="I16" s="763"/>
      <c r="J16" s="764" t="s">
        <v>1638</v>
      </c>
      <c r="K16" s="54"/>
      <c r="L16" s="54"/>
      <c r="M16" s="54"/>
    </row>
    <row r="17" spans="1:13" ht="13.5" thickBot="1" x14ac:dyDescent="0.25">
      <c r="A17" s="890" t="s">
        <v>1018</v>
      </c>
      <c r="B17" s="891"/>
      <c r="C17" s="104"/>
      <c r="D17" s="103"/>
      <c r="E17" s="761"/>
      <c r="F17" s="761"/>
      <c r="G17" s="761" t="s">
        <v>1812</v>
      </c>
      <c r="H17" s="761" t="s">
        <v>1637</v>
      </c>
      <c r="I17" s="761"/>
      <c r="J17" s="762" t="s">
        <v>1639</v>
      </c>
      <c r="K17" s="54"/>
      <c r="L17" s="54"/>
      <c r="M17" s="54"/>
    </row>
    <row r="18" spans="1:13" x14ac:dyDescent="0.2">
      <c r="A18" s="906" t="s">
        <v>1017</v>
      </c>
      <c r="B18" s="866"/>
      <c r="C18" s="159" t="s">
        <v>1035</v>
      </c>
      <c r="D18" s="85" t="s">
        <v>1014</v>
      </c>
      <c r="E18" s="773"/>
      <c r="F18" s="773"/>
      <c r="G18" s="773" t="s">
        <v>1640</v>
      </c>
      <c r="H18" s="773" t="s">
        <v>1642</v>
      </c>
      <c r="I18" s="773"/>
      <c r="J18" s="83" t="s">
        <v>1644</v>
      </c>
      <c r="K18" s="54"/>
      <c r="L18" s="54"/>
      <c r="M18" s="54"/>
    </row>
    <row r="19" spans="1:13" x14ac:dyDescent="0.2">
      <c r="A19" s="906" t="s">
        <v>1016</v>
      </c>
      <c r="B19" s="866"/>
      <c r="C19" s="68" t="s">
        <v>1035</v>
      </c>
      <c r="D19" s="66" t="s">
        <v>1014</v>
      </c>
      <c r="E19" s="769"/>
      <c r="F19" s="769"/>
      <c r="G19" s="769" t="s">
        <v>1641</v>
      </c>
      <c r="H19" s="769" t="s">
        <v>1643</v>
      </c>
      <c r="I19" s="769"/>
      <c r="J19" s="80" t="s">
        <v>1645</v>
      </c>
      <c r="K19" s="54"/>
      <c r="L19" s="54"/>
      <c r="M19" s="54"/>
    </row>
    <row r="20" spans="1:13" x14ac:dyDescent="0.2">
      <c r="A20" s="865" t="s">
        <v>1012</v>
      </c>
      <c r="B20" s="866"/>
      <c r="C20" s="867"/>
      <c r="D20" s="66" t="s">
        <v>999</v>
      </c>
      <c r="E20" s="79"/>
      <c r="F20" s="79"/>
      <c r="G20" s="79">
        <f>'Интерактивный прайс-лист'!$F$26*VLOOKUP(G16,last!$B$1:$C$2099,2,0)</f>
        <v>1172</v>
      </c>
      <c r="H20" s="79">
        <f>'Интерактивный прайс-лист'!$F$26*VLOOKUP(H16,last!$B$1:$C$2099,2,0)</f>
        <v>1196</v>
      </c>
      <c r="I20" s="79"/>
      <c r="J20" s="78">
        <f>'Интерактивный прайс-лист'!$F$26*VLOOKUP(J16,last!$B$1:$C$2099,2,0)</f>
        <v>1306</v>
      </c>
      <c r="K20" s="54"/>
      <c r="L20" s="54"/>
      <c r="M20" s="54"/>
    </row>
    <row r="21" spans="1:13" x14ac:dyDescent="0.2">
      <c r="A21" s="865" t="s">
        <v>1011</v>
      </c>
      <c r="B21" s="866"/>
      <c r="C21" s="867"/>
      <c r="D21" s="66" t="s">
        <v>999</v>
      </c>
      <c r="E21" s="79"/>
      <c r="F21" s="79"/>
      <c r="G21" s="79">
        <f>'Интерактивный прайс-лист'!$F$26*VLOOKUP(G17,last!$B$1:$C$2099,2,0)</f>
        <v>2200</v>
      </c>
      <c r="H21" s="79">
        <f>'Интерактивный прайс-лист'!$F$26*VLOOKUP(H17,last!$B$1:$C$2099,2,0)</f>
        <v>2479</v>
      </c>
      <c r="I21" s="79"/>
      <c r="J21" s="78">
        <f>'Интерактивный прайс-лист'!$F$26*VLOOKUP(J17,last!$B$1:$C$2099,2,0)</f>
        <v>2713</v>
      </c>
      <c r="K21" s="54"/>
      <c r="L21" s="54"/>
      <c r="M21" s="54"/>
    </row>
    <row r="22" spans="1:13" ht="13.5" thickBot="1" x14ac:dyDescent="0.25">
      <c r="A22" s="868" t="s">
        <v>1028</v>
      </c>
      <c r="B22" s="869"/>
      <c r="C22" s="870"/>
      <c r="D22" s="77" t="s">
        <v>999</v>
      </c>
      <c r="E22" s="76"/>
      <c r="F22" s="76"/>
      <c r="G22" s="76">
        <f>SUM(G20:G21)</f>
        <v>3372</v>
      </c>
      <c r="H22" s="76">
        <f>SUM(H20:H21)</f>
        <v>3675</v>
      </c>
      <c r="I22" s="76"/>
      <c r="J22" s="75">
        <f>SUM(J20:J21)</f>
        <v>4019</v>
      </c>
      <c r="K22" s="54"/>
      <c r="L22" s="54"/>
      <c r="M22" s="54"/>
    </row>
    <row r="23" spans="1:13" x14ac:dyDescent="0.2">
      <c r="A23" s="54"/>
      <c r="B23" s="54"/>
      <c r="C23" s="54"/>
      <c r="D23" s="55"/>
      <c r="E23" s="55"/>
      <c r="F23" s="55"/>
      <c r="G23" s="54"/>
      <c r="H23" s="54"/>
      <c r="I23" s="54"/>
      <c r="J23" s="54"/>
      <c r="K23" s="54"/>
      <c r="L23" s="54"/>
      <c r="M23" s="54"/>
    </row>
    <row r="24" spans="1:13" s="95" customFormat="1" ht="13.5" thickBot="1" x14ac:dyDescent="0.25">
      <c r="A24" s="97" t="s">
        <v>1020</v>
      </c>
      <c r="B24" s="97"/>
      <c r="C24" s="97"/>
      <c r="D24" s="97" t="s">
        <v>1023</v>
      </c>
      <c r="E24" s="96"/>
      <c r="F24" s="96"/>
      <c r="G24" s="96"/>
      <c r="H24" s="96"/>
      <c r="I24" s="96"/>
      <c r="J24" s="96"/>
      <c r="K24" s="96"/>
      <c r="L24" s="96"/>
      <c r="M24" s="96"/>
    </row>
    <row r="25" spans="1:13" x14ac:dyDescent="0.2">
      <c r="A25" s="879" t="s">
        <v>1019</v>
      </c>
      <c r="B25" s="880"/>
      <c r="C25" s="108"/>
      <c r="D25" s="107"/>
      <c r="E25" s="106"/>
      <c r="F25" s="763" t="s">
        <v>1652</v>
      </c>
      <c r="G25" s="106" t="s">
        <v>1646</v>
      </c>
      <c r="H25" s="106" t="s">
        <v>1647</v>
      </c>
      <c r="I25" s="106"/>
      <c r="J25" s="105" t="s">
        <v>1648</v>
      </c>
      <c r="K25" s="54"/>
      <c r="L25" s="54"/>
      <c r="M25" s="54"/>
    </row>
    <row r="26" spans="1:13" ht="13.5" thickBot="1" x14ac:dyDescent="0.25">
      <c r="A26" s="890" t="s">
        <v>1018</v>
      </c>
      <c r="B26" s="891"/>
      <c r="C26" s="104"/>
      <c r="D26" s="103"/>
      <c r="E26" s="102"/>
      <c r="F26" s="761" t="s">
        <v>1649</v>
      </c>
      <c r="G26" s="102" t="s">
        <v>1649</v>
      </c>
      <c r="H26" s="102" t="s">
        <v>1650</v>
      </c>
      <c r="I26" s="102"/>
      <c r="J26" s="101" t="s">
        <v>1651</v>
      </c>
      <c r="K26" s="54"/>
      <c r="L26" s="54"/>
      <c r="M26" s="54"/>
    </row>
    <row r="27" spans="1:13" x14ac:dyDescent="0.2">
      <c r="A27" s="906" t="s">
        <v>1017</v>
      </c>
      <c r="B27" s="866"/>
      <c r="C27" s="86" t="s">
        <v>1035</v>
      </c>
      <c r="D27" s="85" t="s">
        <v>1014</v>
      </c>
      <c r="E27" s="84"/>
      <c r="F27" s="773" t="s">
        <v>1048</v>
      </c>
      <c r="G27" s="84" t="s">
        <v>1077</v>
      </c>
      <c r="H27" s="84" t="s">
        <v>1053</v>
      </c>
      <c r="I27" s="84"/>
      <c r="J27" s="83" t="s">
        <v>1653</v>
      </c>
      <c r="K27" s="54"/>
      <c r="L27" s="54"/>
      <c r="M27" s="54"/>
    </row>
    <row r="28" spans="1:13" x14ac:dyDescent="0.2">
      <c r="A28" s="906" t="s">
        <v>1016</v>
      </c>
      <c r="B28" s="866"/>
      <c r="C28" s="82" t="s">
        <v>1035</v>
      </c>
      <c r="D28" s="66" t="s">
        <v>1014</v>
      </c>
      <c r="E28" s="81"/>
      <c r="F28" s="769" t="s">
        <v>1047</v>
      </c>
      <c r="G28" s="81" t="s">
        <v>1052</v>
      </c>
      <c r="H28" s="81" t="s">
        <v>1051</v>
      </c>
      <c r="I28" s="81"/>
      <c r="J28" s="80" t="s">
        <v>1046</v>
      </c>
      <c r="K28" s="54"/>
      <c r="L28" s="54"/>
      <c r="M28" s="54"/>
    </row>
    <row r="29" spans="1:13" x14ac:dyDescent="0.2">
      <c r="A29" s="865" t="s">
        <v>1012</v>
      </c>
      <c r="B29" s="866"/>
      <c r="C29" s="867"/>
      <c r="D29" s="66" t="s">
        <v>999</v>
      </c>
      <c r="E29" s="79"/>
      <c r="F29" s="79">
        <f>'Интерактивный прайс-лист'!$F$26*VLOOKUP(F25,last!$B$1:$C$2099,2,0)</f>
        <v>1080</v>
      </c>
      <c r="G29" s="79">
        <f>'Интерактивный прайс-лист'!$F$26*VLOOKUP(G25,last!$B$1:$C$2099,2,0)</f>
        <v>1129</v>
      </c>
      <c r="H29" s="79">
        <f>'Интерактивный прайс-лист'!$F$26*VLOOKUP(H25,last!$B$1:$C$2099,2,0)</f>
        <v>1248</v>
      </c>
      <c r="I29" s="79"/>
      <c r="J29" s="78">
        <f>'Интерактивный прайс-лист'!$F$26*VLOOKUP(J25,last!$B$1:$C$2099,2,0)</f>
        <v>2179</v>
      </c>
      <c r="K29" s="54"/>
      <c r="L29" s="54"/>
      <c r="M29" s="54"/>
    </row>
    <row r="30" spans="1:13" x14ac:dyDescent="0.2">
      <c r="A30" s="865" t="s">
        <v>1011</v>
      </c>
      <c r="B30" s="866"/>
      <c r="C30" s="867"/>
      <c r="D30" s="66" t="s">
        <v>999</v>
      </c>
      <c r="E30" s="79"/>
      <c r="F30" s="79">
        <f>'Интерактивный прайс-лист'!$F$26*VLOOKUP(F26,last!$B$1:$C$2099,2,0)</f>
        <v>1681</v>
      </c>
      <c r="G30" s="79">
        <f>'Интерактивный прайс-лист'!$F$26*VLOOKUP(G26,last!$B$1:$C$2099,2,0)</f>
        <v>1681</v>
      </c>
      <c r="H30" s="79">
        <f>'Интерактивный прайс-лист'!$F$26*VLOOKUP(H26,last!$B$1:$C$2099,2,0)</f>
        <v>1995</v>
      </c>
      <c r="I30" s="79"/>
      <c r="J30" s="78">
        <f>'Интерактивный прайс-лист'!$F$26*VLOOKUP(J26,last!$B$1:$C$2099,2,0)</f>
        <v>3099</v>
      </c>
      <c r="K30" s="54"/>
      <c r="L30" s="54"/>
      <c r="M30" s="54"/>
    </row>
    <row r="31" spans="1:13" ht="13.5" thickBot="1" x14ac:dyDescent="0.25">
      <c r="A31" s="868" t="s">
        <v>1028</v>
      </c>
      <c r="B31" s="869"/>
      <c r="C31" s="870"/>
      <c r="D31" s="77" t="s">
        <v>999</v>
      </c>
      <c r="E31" s="76"/>
      <c r="F31" s="76">
        <f>SUM(F29:F30)</f>
        <v>2761</v>
      </c>
      <c r="G31" s="76">
        <f>SUM(G29:G30)</f>
        <v>2810</v>
      </c>
      <c r="H31" s="76">
        <f>SUM(H29:H30)</f>
        <v>3243</v>
      </c>
      <c r="I31" s="76"/>
      <c r="J31" s="75">
        <f>SUM(J29:J30)</f>
        <v>5278</v>
      </c>
      <c r="K31" s="54"/>
      <c r="L31" s="54"/>
      <c r="M31" s="54"/>
    </row>
    <row r="32" spans="1:13" x14ac:dyDescent="0.2">
      <c r="A32" s="54"/>
      <c r="B32" s="54"/>
      <c r="C32" s="54"/>
      <c r="D32" s="55"/>
      <c r="E32" s="54"/>
      <c r="F32" s="54"/>
      <c r="G32" s="54"/>
      <c r="H32" s="54"/>
      <c r="I32" s="54"/>
      <c r="J32" s="54"/>
      <c r="K32" s="54"/>
      <c r="L32" s="54"/>
      <c r="M32" s="54"/>
    </row>
    <row r="33" spans="1:13" s="95" customFormat="1" ht="13.5" thickBot="1" x14ac:dyDescent="0.25">
      <c r="A33" s="97" t="s">
        <v>1020</v>
      </c>
      <c r="B33" s="97"/>
      <c r="C33" s="97"/>
      <c r="D33" s="97" t="s">
        <v>1023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 x14ac:dyDescent="0.2">
      <c r="A34" s="879" t="s">
        <v>1019</v>
      </c>
      <c r="B34" s="880"/>
      <c r="C34" s="108"/>
      <c r="D34" s="107"/>
      <c r="E34" s="106"/>
      <c r="F34" s="763" t="s">
        <v>1654</v>
      </c>
      <c r="G34" s="106" t="s">
        <v>1655</v>
      </c>
      <c r="H34" s="106" t="s">
        <v>1656</v>
      </c>
      <c r="I34" s="106"/>
      <c r="J34" s="105" t="s">
        <v>1657</v>
      </c>
      <c r="K34" s="54"/>
      <c r="L34" s="54"/>
      <c r="M34" s="54"/>
    </row>
    <row r="35" spans="1:13" ht="13.5" thickBot="1" x14ac:dyDescent="0.25">
      <c r="A35" s="890" t="s">
        <v>1018</v>
      </c>
      <c r="B35" s="891"/>
      <c r="C35" s="104"/>
      <c r="D35" s="103"/>
      <c r="E35" s="102"/>
      <c r="F35" s="761" t="s">
        <v>1649</v>
      </c>
      <c r="G35" s="102" t="s">
        <v>1649</v>
      </c>
      <c r="H35" s="102" t="s">
        <v>1650</v>
      </c>
      <c r="I35" s="102"/>
      <c r="J35" s="101" t="s">
        <v>1651</v>
      </c>
      <c r="K35" s="54"/>
      <c r="L35" s="54"/>
      <c r="M35" s="54"/>
    </row>
    <row r="36" spans="1:13" x14ac:dyDescent="0.2">
      <c r="A36" s="906" t="s">
        <v>1017</v>
      </c>
      <c r="B36" s="866"/>
      <c r="C36" s="86" t="s">
        <v>1035</v>
      </c>
      <c r="D36" s="85" t="s">
        <v>1014</v>
      </c>
      <c r="E36" s="84"/>
      <c r="F36" s="773" t="s">
        <v>1048</v>
      </c>
      <c r="G36" s="84" t="s">
        <v>1077</v>
      </c>
      <c r="H36" s="84" t="s">
        <v>1053</v>
      </c>
      <c r="I36" s="84"/>
      <c r="J36" s="83" t="s">
        <v>1653</v>
      </c>
      <c r="K36" s="54"/>
      <c r="L36" s="54"/>
      <c r="M36" s="54"/>
    </row>
    <row r="37" spans="1:13" x14ac:dyDescent="0.2">
      <c r="A37" s="906" t="s">
        <v>1016</v>
      </c>
      <c r="B37" s="866"/>
      <c r="C37" s="82" t="s">
        <v>1035</v>
      </c>
      <c r="D37" s="66" t="s">
        <v>1014</v>
      </c>
      <c r="E37" s="81"/>
      <c r="F37" s="769" t="s">
        <v>1047</v>
      </c>
      <c r="G37" s="81" t="s">
        <v>1052</v>
      </c>
      <c r="H37" s="81" t="s">
        <v>1051</v>
      </c>
      <c r="I37" s="81"/>
      <c r="J37" s="80" t="s">
        <v>1046</v>
      </c>
      <c r="K37" s="54"/>
      <c r="L37" s="54"/>
      <c r="M37" s="54"/>
    </row>
    <row r="38" spans="1:13" x14ac:dyDescent="0.2">
      <c r="A38" s="865" t="s">
        <v>1012</v>
      </c>
      <c r="B38" s="866"/>
      <c r="C38" s="867"/>
      <c r="D38" s="66" t="s">
        <v>999</v>
      </c>
      <c r="E38" s="79"/>
      <c r="F38" s="79">
        <f>'Интерактивный прайс-лист'!$F$26*VLOOKUP(F34,last!$B$1:$C$2099,2,0)</f>
        <v>1231</v>
      </c>
      <c r="G38" s="79">
        <f>'Интерактивный прайс-лист'!$F$26*VLOOKUP(G34,last!$B$1:$C$2099,2,0)</f>
        <v>1299</v>
      </c>
      <c r="H38" s="79">
        <f>'Интерактивный прайс-лист'!$F$26*VLOOKUP(H34,last!$B$1:$C$2099,2,0)</f>
        <v>1439</v>
      </c>
      <c r="I38" s="79"/>
      <c r="J38" s="78">
        <f>'Интерактивный прайс-лист'!$F$26*VLOOKUP(J34,last!$B$1:$C$2099,2,0)</f>
        <v>2534</v>
      </c>
      <c r="K38" s="54"/>
      <c r="L38" s="54"/>
      <c r="M38" s="54"/>
    </row>
    <row r="39" spans="1:13" x14ac:dyDescent="0.2">
      <c r="A39" s="865" t="s">
        <v>1011</v>
      </c>
      <c r="B39" s="866"/>
      <c r="C39" s="867"/>
      <c r="D39" s="66" t="s">
        <v>999</v>
      </c>
      <c r="E39" s="79"/>
      <c r="F39" s="79">
        <f>'Интерактивный прайс-лист'!$F$26*VLOOKUP(F35,last!$B$1:$C$2099,2,0)</f>
        <v>1681</v>
      </c>
      <c r="G39" s="79">
        <f>'Интерактивный прайс-лист'!$F$26*VLOOKUP(G35,last!$B$1:$C$2099,2,0)</f>
        <v>1681</v>
      </c>
      <c r="H39" s="79">
        <f>'Интерактивный прайс-лист'!$F$26*VLOOKUP(H35,last!$B$1:$C$2099,2,0)</f>
        <v>1995</v>
      </c>
      <c r="I39" s="79"/>
      <c r="J39" s="78">
        <f>'Интерактивный прайс-лист'!$F$26*VLOOKUP(J35,last!$B$1:$C$2099,2,0)</f>
        <v>3099</v>
      </c>
      <c r="K39" s="54"/>
      <c r="L39" s="54"/>
      <c r="M39" s="54"/>
    </row>
    <row r="40" spans="1:13" ht="13.5" thickBot="1" x14ac:dyDescent="0.25">
      <c r="A40" s="868" t="s">
        <v>1028</v>
      </c>
      <c r="B40" s="869"/>
      <c r="C40" s="870"/>
      <c r="D40" s="77" t="s">
        <v>999</v>
      </c>
      <c r="E40" s="76"/>
      <c r="F40" s="76">
        <f>SUM(F38:F39)</f>
        <v>2912</v>
      </c>
      <c r="G40" s="76">
        <f>SUM(G38:G39)</f>
        <v>2980</v>
      </c>
      <c r="H40" s="76">
        <f>SUM(H38:H39)</f>
        <v>3434</v>
      </c>
      <c r="I40" s="76"/>
      <c r="J40" s="75">
        <f>SUM(J38:J39)</f>
        <v>5633</v>
      </c>
      <c r="K40" s="54"/>
      <c r="L40" s="54"/>
      <c r="M40" s="54"/>
    </row>
    <row r="41" spans="1:13" x14ac:dyDescent="0.2">
      <c r="A41" s="54"/>
      <c r="B41" s="54"/>
      <c r="C41" s="54"/>
      <c r="D41" s="55"/>
      <c r="E41" s="55"/>
      <c r="F41" s="55"/>
      <c r="G41" s="54"/>
      <c r="H41" s="54"/>
      <c r="I41" s="54"/>
      <c r="J41" s="54"/>
      <c r="K41" s="54"/>
      <c r="L41" s="54"/>
      <c r="M41" s="54"/>
    </row>
    <row r="42" spans="1:13" s="95" customFormat="1" ht="13.5" thickBot="1" x14ac:dyDescent="0.25">
      <c r="A42" s="97" t="s">
        <v>1020</v>
      </c>
      <c r="B42" s="97"/>
      <c r="C42" s="97"/>
      <c r="D42" s="97" t="s">
        <v>1023</v>
      </c>
      <c r="E42" s="96"/>
      <c r="F42" s="96"/>
      <c r="G42" s="96"/>
      <c r="H42" s="96"/>
      <c r="I42" s="96"/>
      <c r="J42" s="96"/>
      <c r="K42" s="96"/>
      <c r="L42" s="96"/>
      <c r="M42" s="96"/>
    </row>
    <row r="43" spans="1:13" x14ac:dyDescent="0.2">
      <c r="A43" s="879" t="s">
        <v>1019</v>
      </c>
      <c r="B43" s="880"/>
      <c r="C43" s="108"/>
      <c r="D43" s="129"/>
      <c r="E43" s="128" t="s">
        <v>924</v>
      </c>
      <c r="F43" s="106"/>
      <c r="G43" s="106"/>
      <c r="H43" s="105" t="s">
        <v>923</v>
      </c>
      <c r="I43" s="54"/>
      <c r="J43" s="54"/>
      <c r="K43" s="54"/>
      <c r="L43" s="54"/>
      <c r="M43" s="54"/>
    </row>
    <row r="44" spans="1:13" ht="27" customHeight="1" thickBot="1" x14ac:dyDescent="0.25">
      <c r="A44" s="890" t="s">
        <v>1018</v>
      </c>
      <c r="B44" s="891"/>
      <c r="C44" s="104"/>
      <c r="D44" s="126"/>
      <c r="E44" s="158" t="s">
        <v>1050</v>
      </c>
      <c r="F44" s="102"/>
      <c r="G44" s="102"/>
      <c r="H44" s="157" t="s">
        <v>1050</v>
      </c>
      <c r="I44" s="54"/>
      <c r="J44" s="54"/>
      <c r="K44" s="54"/>
      <c r="L44" s="54"/>
      <c r="M44" s="54"/>
    </row>
    <row r="45" spans="1:13" ht="12.75" customHeight="1" x14ac:dyDescent="0.2">
      <c r="A45" s="904" t="s">
        <v>1017</v>
      </c>
      <c r="B45" s="905"/>
      <c r="C45" s="86" t="s">
        <v>1035</v>
      </c>
      <c r="D45" s="85" t="s">
        <v>1014</v>
      </c>
      <c r="E45" s="928" t="s">
        <v>1049</v>
      </c>
      <c r="F45" s="84"/>
      <c r="G45" s="84"/>
      <c r="H45" s="922" t="s">
        <v>1049</v>
      </c>
      <c r="I45" s="54"/>
      <c r="J45" s="54"/>
      <c r="K45" s="54"/>
      <c r="L45" s="54"/>
      <c r="M45" s="54"/>
    </row>
    <row r="46" spans="1:13" x14ac:dyDescent="0.2">
      <c r="A46" s="906" t="s">
        <v>1016</v>
      </c>
      <c r="B46" s="866"/>
      <c r="C46" s="82" t="s">
        <v>1035</v>
      </c>
      <c r="D46" s="66" t="s">
        <v>1014</v>
      </c>
      <c r="E46" s="929"/>
      <c r="F46" s="81"/>
      <c r="G46" s="81"/>
      <c r="H46" s="923"/>
      <c r="I46" s="54"/>
      <c r="J46" s="54"/>
      <c r="K46" s="54"/>
      <c r="L46" s="54"/>
      <c r="M46" s="54"/>
    </row>
    <row r="47" spans="1:13" x14ac:dyDescent="0.2">
      <c r="A47" s="865" t="s">
        <v>1012</v>
      </c>
      <c r="B47" s="866"/>
      <c r="C47" s="867"/>
      <c r="D47" s="66" t="s">
        <v>999</v>
      </c>
      <c r="E47" s="117">
        <f>'Интерактивный прайс-лист'!$F$26*VLOOKUP(E43,last!$B$1:$C$2099,2,0)</f>
        <v>594</v>
      </c>
      <c r="F47" s="79"/>
      <c r="G47" s="79"/>
      <c r="H47" s="78">
        <f>'Интерактивный прайс-лист'!$F$26*VLOOKUP(H43,last!$B$1:$C$2099,2,0)</f>
        <v>759</v>
      </c>
      <c r="I47" s="54"/>
      <c r="J47" s="54"/>
      <c r="K47" s="54"/>
      <c r="L47" s="54"/>
      <c r="M47" s="54"/>
    </row>
    <row r="48" spans="1:13" x14ac:dyDescent="0.2">
      <c r="A48" s="865" t="s">
        <v>1011</v>
      </c>
      <c r="B48" s="866"/>
      <c r="C48" s="867"/>
      <c r="D48" s="66" t="s">
        <v>999</v>
      </c>
      <c r="E48" s="924"/>
      <c r="F48" s="79"/>
      <c r="G48" s="79"/>
      <c r="H48" s="926"/>
      <c r="I48" s="54"/>
      <c r="J48" s="54"/>
      <c r="K48" s="54"/>
      <c r="L48" s="54"/>
      <c r="M48" s="54"/>
    </row>
    <row r="49" spans="1:13" ht="13.5" thickBot="1" x14ac:dyDescent="0.25">
      <c r="A49" s="913" t="s">
        <v>1028</v>
      </c>
      <c r="B49" s="914"/>
      <c r="C49" s="915"/>
      <c r="D49" s="77" t="s">
        <v>999</v>
      </c>
      <c r="E49" s="925"/>
      <c r="F49" s="76"/>
      <c r="G49" s="76"/>
      <c r="H49" s="927"/>
      <c r="I49" s="54"/>
      <c r="J49" s="54"/>
      <c r="K49" s="54"/>
      <c r="L49" s="54"/>
      <c r="M49" s="54"/>
    </row>
    <row r="50" spans="1:13" x14ac:dyDescent="0.2">
      <c r="A50" s="54"/>
      <c r="B50" s="54"/>
      <c r="C50" s="54"/>
      <c r="D50" s="55"/>
      <c r="E50" s="55"/>
      <c r="F50" s="55"/>
      <c r="G50" s="54"/>
      <c r="H50" s="54"/>
      <c r="I50" s="54"/>
      <c r="J50" s="54"/>
      <c r="K50" s="54"/>
      <c r="L50" s="54"/>
      <c r="M50" s="54"/>
    </row>
    <row r="51" spans="1:13" s="95" customFormat="1" ht="13.5" thickBot="1" x14ac:dyDescent="0.25">
      <c r="A51" s="97" t="s">
        <v>1020</v>
      </c>
      <c r="B51" s="97"/>
      <c r="C51" s="97"/>
      <c r="D51" s="97" t="s">
        <v>1023</v>
      </c>
      <c r="E51" s="96"/>
      <c r="F51" s="96"/>
      <c r="G51" s="96"/>
      <c r="H51" s="96"/>
      <c r="I51" s="96"/>
      <c r="J51" s="96"/>
      <c r="K51" s="96"/>
      <c r="L51" s="96"/>
      <c r="M51" s="96"/>
    </row>
    <row r="52" spans="1:13" x14ac:dyDescent="0.2">
      <c r="A52" s="879" t="s">
        <v>1019</v>
      </c>
      <c r="B52" s="880"/>
      <c r="C52" s="108"/>
      <c r="D52" s="107"/>
      <c r="E52" s="156"/>
      <c r="F52" s="106" t="s">
        <v>674</v>
      </c>
      <c r="G52" s="106" t="s">
        <v>673</v>
      </c>
      <c r="H52" s="106" t="s">
        <v>672</v>
      </c>
      <c r="I52" s="106" t="s">
        <v>671</v>
      </c>
      <c r="J52" s="106" t="s">
        <v>670</v>
      </c>
      <c r="K52" s="127" t="s">
        <v>669</v>
      </c>
      <c r="L52" s="105" t="s">
        <v>668</v>
      </c>
      <c r="M52" s="54"/>
    </row>
    <row r="53" spans="1:13" ht="13.5" thickBot="1" x14ac:dyDescent="0.25">
      <c r="A53" s="890" t="s">
        <v>1018</v>
      </c>
      <c r="B53" s="891"/>
      <c r="C53" s="104"/>
      <c r="D53" s="103"/>
      <c r="E53" s="149"/>
      <c r="F53" s="102" t="s">
        <v>1658</v>
      </c>
      <c r="G53" s="102" t="s">
        <v>1659</v>
      </c>
      <c r="H53" s="102" t="s">
        <v>1660</v>
      </c>
      <c r="I53" s="102" t="s">
        <v>1661</v>
      </c>
      <c r="J53" s="102" t="s">
        <v>1662</v>
      </c>
      <c r="K53" s="124" t="s">
        <v>1663</v>
      </c>
      <c r="L53" s="101" t="s">
        <v>1664</v>
      </c>
      <c r="M53" s="54"/>
    </row>
    <row r="54" spans="1:13" x14ac:dyDescent="0.2">
      <c r="A54" s="904" t="s">
        <v>1017</v>
      </c>
      <c r="B54" s="905"/>
      <c r="C54" s="86" t="s">
        <v>1035</v>
      </c>
      <c r="D54" s="85" t="s">
        <v>1014</v>
      </c>
      <c r="E54" s="148"/>
      <c r="F54" s="84" t="s">
        <v>1667</v>
      </c>
      <c r="G54" s="84" t="s">
        <v>1668</v>
      </c>
      <c r="H54" s="84" t="s">
        <v>1670</v>
      </c>
      <c r="I54" s="84" t="s">
        <v>1672</v>
      </c>
      <c r="J54" s="84" t="s">
        <v>1674</v>
      </c>
      <c r="K54" s="155" t="s">
        <v>1676</v>
      </c>
      <c r="L54" s="154" t="s">
        <v>1678</v>
      </c>
      <c r="M54" s="54"/>
    </row>
    <row r="55" spans="1:13" x14ac:dyDescent="0.2">
      <c r="A55" s="906" t="s">
        <v>1016</v>
      </c>
      <c r="B55" s="866"/>
      <c r="C55" s="82" t="s">
        <v>1035</v>
      </c>
      <c r="D55" s="66" t="s">
        <v>1014</v>
      </c>
      <c r="E55" s="146"/>
      <c r="F55" s="81" t="s">
        <v>1668</v>
      </c>
      <c r="G55" s="81" t="s">
        <v>1669</v>
      </c>
      <c r="H55" s="81" t="s">
        <v>1671</v>
      </c>
      <c r="I55" s="81" t="s">
        <v>1673</v>
      </c>
      <c r="J55" s="81" t="s">
        <v>1675</v>
      </c>
      <c r="K55" s="145" t="s">
        <v>1677</v>
      </c>
      <c r="L55" s="80" t="s">
        <v>1679</v>
      </c>
      <c r="M55" s="54"/>
    </row>
    <row r="56" spans="1:13" x14ac:dyDescent="0.2">
      <c r="A56" s="865" t="s">
        <v>1012</v>
      </c>
      <c r="B56" s="866"/>
      <c r="C56" s="867"/>
      <c r="D56" s="66" t="s">
        <v>999</v>
      </c>
      <c r="E56" s="144"/>
      <c r="F56" s="79">
        <f>'Интерактивный прайс-лист'!$F$26*VLOOKUP(F52,last!$B$1:$C$2099,2,0)</f>
        <v>623</v>
      </c>
      <c r="G56" s="79">
        <f>'Интерактивный прайс-лист'!$F$26*VLOOKUP(G52,last!$B$1:$C$2099,2,0)</f>
        <v>706</v>
      </c>
      <c r="H56" s="79">
        <f>'Интерактивный прайс-лист'!$F$26*VLOOKUP(H52,last!$B$1:$C$2099,2,0)</f>
        <v>759</v>
      </c>
      <c r="I56" s="79">
        <f>'Интерактивный прайс-лист'!$F$26*VLOOKUP(I52,last!$B$1:$C$2099,2,0)</f>
        <v>890</v>
      </c>
      <c r="J56" s="79">
        <f>'Интерактивный прайс-лист'!$F$26*VLOOKUP(J52,last!$B$1:$C$2099,2,0)</f>
        <v>1666</v>
      </c>
      <c r="K56" s="116">
        <f>'Интерактивный прайс-лист'!$F$26*VLOOKUP(K52,last!$B$1:$C$2099,2,0)</f>
        <v>1780</v>
      </c>
      <c r="L56" s="78">
        <f>'Интерактивный прайс-лист'!$F$26*VLOOKUP(L52,last!$B$1:$C$2099,2,0)</f>
        <v>1910</v>
      </c>
      <c r="M56" s="54"/>
    </row>
    <row r="57" spans="1:13" x14ac:dyDescent="0.2">
      <c r="A57" s="865" t="s">
        <v>1011</v>
      </c>
      <c r="B57" s="866"/>
      <c r="C57" s="867"/>
      <c r="D57" s="66" t="s">
        <v>999</v>
      </c>
      <c r="E57" s="144"/>
      <c r="F57" s="79">
        <f>'Интерактивный прайс-лист'!$F$26*VLOOKUP(F53,last!$B$1:$C$2099,2,0)</f>
        <v>1317</v>
      </c>
      <c r="G57" s="79">
        <f>'Интерактивный прайс-лист'!$F$26*VLOOKUP(G53,last!$B$1:$C$2099,2,0)</f>
        <v>1350</v>
      </c>
      <c r="H57" s="79">
        <f>'Интерактивный прайс-лист'!$F$26*VLOOKUP(H53,last!$B$1:$C$2099,2,0)</f>
        <v>1752</v>
      </c>
      <c r="I57" s="79">
        <f>'Интерактивный прайс-лист'!$F$26*VLOOKUP(I53,last!$B$1:$C$2099,2,0)</f>
        <v>2222</v>
      </c>
      <c r="J57" s="79">
        <f>'Интерактивный прайс-лист'!$F$26*VLOOKUP(J53,last!$B$1:$C$2099,2,0)</f>
        <v>2625</v>
      </c>
      <c r="K57" s="116">
        <f>'Интерактивный прайс-лист'!$F$26*VLOOKUP(K53,last!$B$1:$C$2099,2,0)</f>
        <v>3434</v>
      </c>
      <c r="L57" s="78">
        <f>'Интерактивный прайс-лист'!$F$26*VLOOKUP(L53,last!$B$1:$C$2099,2,0)</f>
        <v>4438</v>
      </c>
      <c r="M57" s="54"/>
    </row>
    <row r="58" spans="1:13" ht="13.5" thickBot="1" x14ac:dyDescent="0.25">
      <c r="A58" s="913" t="s">
        <v>1028</v>
      </c>
      <c r="B58" s="914"/>
      <c r="C58" s="915"/>
      <c r="D58" s="77" t="s">
        <v>999</v>
      </c>
      <c r="E58" s="143"/>
      <c r="F58" s="76">
        <f t="shared" ref="F58:L58" si="0">SUM(F56:F57)</f>
        <v>1940</v>
      </c>
      <c r="G58" s="76">
        <f t="shared" si="0"/>
        <v>2056</v>
      </c>
      <c r="H58" s="76">
        <f t="shared" si="0"/>
        <v>2511</v>
      </c>
      <c r="I58" s="76">
        <f t="shared" si="0"/>
        <v>3112</v>
      </c>
      <c r="J58" s="76">
        <f t="shared" si="0"/>
        <v>4291</v>
      </c>
      <c r="K58" s="114">
        <f t="shared" si="0"/>
        <v>5214</v>
      </c>
      <c r="L58" s="75">
        <f t="shared" si="0"/>
        <v>6348</v>
      </c>
      <c r="M58" s="54"/>
    </row>
    <row r="59" spans="1:13" x14ac:dyDescent="0.2">
      <c r="A59" s="54"/>
      <c r="B59" s="54"/>
      <c r="C59" s="54"/>
      <c r="D59" s="55"/>
      <c r="E59" s="55"/>
      <c r="F59" s="55"/>
      <c r="G59" s="54"/>
      <c r="H59" s="54"/>
      <c r="I59" s="54"/>
      <c r="J59" s="54"/>
      <c r="K59" s="54"/>
      <c r="L59" s="54"/>
      <c r="M59" s="54"/>
    </row>
    <row r="60" spans="1:13" s="95" customFormat="1" ht="13.5" thickBot="1" x14ac:dyDescent="0.25">
      <c r="A60" s="97" t="s">
        <v>1020</v>
      </c>
      <c r="B60" s="97"/>
      <c r="C60" s="97"/>
      <c r="D60" s="97" t="s">
        <v>1023</v>
      </c>
      <c r="E60" s="96"/>
      <c r="F60" s="96"/>
      <c r="G60" s="96"/>
      <c r="H60" s="96"/>
      <c r="I60" s="96"/>
      <c r="J60" s="96"/>
      <c r="K60" s="96"/>
      <c r="L60" s="96"/>
      <c r="M60" s="96"/>
    </row>
    <row r="61" spans="1:13" x14ac:dyDescent="0.2">
      <c r="A61" s="920" t="s">
        <v>1019</v>
      </c>
      <c r="B61" s="921"/>
      <c r="C61" s="153"/>
      <c r="D61" s="152"/>
      <c r="E61" s="151"/>
      <c r="F61" s="150"/>
      <c r="G61" s="150" t="s">
        <v>70</v>
      </c>
      <c r="H61" s="150" t="s">
        <v>69</v>
      </c>
      <c r="I61" s="127"/>
      <c r="J61" s="127" t="s">
        <v>68</v>
      </c>
      <c r="K61" s="743" t="s">
        <v>67</v>
      </c>
      <c r="L61" s="744" t="s">
        <v>66</v>
      </c>
      <c r="M61" s="54"/>
    </row>
    <row r="62" spans="1:13" ht="13.5" thickBot="1" x14ac:dyDescent="0.25">
      <c r="A62" s="890" t="s">
        <v>1018</v>
      </c>
      <c r="B62" s="891"/>
      <c r="C62" s="104"/>
      <c r="D62" s="103"/>
      <c r="E62" s="149"/>
      <c r="F62" s="740"/>
      <c r="G62" s="740" t="s">
        <v>65</v>
      </c>
      <c r="H62" s="740" t="s">
        <v>64</v>
      </c>
      <c r="I62" s="741"/>
      <c r="J62" s="741" t="s">
        <v>63</v>
      </c>
      <c r="K62" s="740" t="s">
        <v>62</v>
      </c>
      <c r="L62" s="742" t="s">
        <v>61</v>
      </c>
      <c r="M62" s="54"/>
    </row>
    <row r="63" spans="1:13" x14ac:dyDescent="0.2">
      <c r="A63" s="904" t="s">
        <v>1017</v>
      </c>
      <c r="B63" s="905"/>
      <c r="C63" s="730" t="s">
        <v>1035</v>
      </c>
      <c r="D63" s="85" t="s">
        <v>1014</v>
      </c>
      <c r="E63" s="148"/>
      <c r="F63" s="749"/>
      <c r="G63" s="749" t="s">
        <v>1040</v>
      </c>
      <c r="H63" s="749" t="s">
        <v>1045</v>
      </c>
      <c r="I63" s="147"/>
      <c r="J63" s="147" t="s">
        <v>1038</v>
      </c>
      <c r="K63" s="749" t="s">
        <v>1037</v>
      </c>
      <c r="L63" s="83" t="s">
        <v>1036</v>
      </c>
      <c r="M63" s="54"/>
    </row>
    <row r="64" spans="1:13" x14ac:dyDescent="0.2">
      <c r="A64" s="906" t="s">
        <v>1016</v>
      </c>
      <c r="B64" s="866"/>
      <c r="C64" s="729" t="s">
        <v>1035</v>
      </c>
      <c r="D64" s="66" t="s">
        <v>1014</v>
      </c>
      <c r="E64" s="146"/>
      <c r="F64" s="747"/>
      <c r="G64" s="747" t="s">
        <v>1044</v>
      </c>
      <c r="H64" s="747" t="s">
        <v>1043</v>
      </c>
      <c r="I64" s="145"/>
      <c r="J64" s="145" t="s">
        <v>1031</v>
      </c>
      <c r="K64" s="747" t="s">
        <v>1030</v>
      </c>
      <c r="L64" s="80" t="s">
        <v>1042</v>
      </c>
      <c r="M64" s="54"/>
    </row>
    <row r="65" spans="1:13" x14ac:dyDescent="0.2">
      <c r="A65" s="865" t="s">
        <v>1012</v>
      </c>
      <c r="B65" s="866"/>
      <c r="C65" s="867"/>
      <c r="D65" s="66" t="s">
        <v>999</v>
      </c>
      <c r="E65" s="738"/>
      <c r="F65" s="79"/>
      <c r="G65" s="79">
        <f>'Интерактивный прайс-лист'!$F$26*VLOOKUP(G61,last!$B$1:$C$2099,2,0)</f>
        <v>569</v>
      </c>
      <c r="H65" s="79">
        <f>'Интерактивный прайс-лист'!$F$26*VLOOKUP(H61,last!$B$1:$C$2099,2,0)</f>
        <v>616</v>
      </c>
      <c r="I65" s="116"/>
      <c r="J65" s="116">
        <f>'Интерактивный прайс-лист'!$F$26*VLOOKUP(J61,last!$B$1:$C$2099,2,0)</f>
        <v>1348</v>
      </c>
      <c r="K65" s="79">
        <f>'Интерактивный прайс-лист'!$F$26*VLOOKUP(K61,last!$B$1:$C$2099,2,0)</f>
        <v>1442</v>
      </c>
      <c r="L65" s="78">
        <f>'Интерактивный прайс-лист'!$F$26*VLOOKUP(L61,last!$B$1:$C$2099,2,0)</f>
        <v>1545</v>
      </c>
      <c r="M65" s="54"/>
    </row>
    <row r="66" spans="1:13" x14ac:dyDescent="0.2">
      <c r="A66" s="865" t="s">
        <v>1011</v>
      </c>
      <c r="B66" s="866"/>
      <c r="C66" s="867"/>
      <c r="D66" s="66" t="s">
        <v>999</v>
      </c>
      <c r="E66" s="738"/>
      <c r="F66" s="79"/>
      <c r="G66" s="79">
        <f>'Интерактивный прайс-лист'!$F$26*VLOOKUP(G62,last!$B$1:$C$2099,2,0)</f>
        <v>1090</v>
      </c>
      <c r="H66" s="79">
        <f>'Интерактивный прайс-лист'!$F$26*VLOOKUP(H62,last!$B$1:$C$2099,2,0)</f>
        <v>1420</v>
      </c>
      <c r="I66" s="116"/>
      <c r="J66" s="116">
        <f>'Интерактивный прайс-лист'!$F$26*VLOOKUP(J62,last!$B$1:$C$2099,2,0)</f>
        <v>2124</v>
      </c>
      <c r="K66" s="79">
        <f>'Интерактивный прайс-лист'!$F$26*VLOOKUP(K62,last!$B$1:$C$2099,2,0)</f>
        <v>2781</v>
      </c>
      <c r="L66" s="78">
        <f>'Интерактивный прайс-лист'!$F$26*VLOOKUP(L62,last!$B$1:$C$2099,2,0)</f>
        <v>3593</v>
      </c>
      <c r="M66" s="54"/>
    </row>
    <row r="67" spans="1:13" ht="13.5" thickBot="1" x14ac:dyDescent="0.25">
      <c r="A67" s="913" t="s">
        <v>1028</v>
      </c>
      <c r="B67" s="914"/>
      <c r="C67" s="915"/>
      <c r="D67" s="77" t="s">
        <v>999</v>
      </c>
      <c r="E67" s="737"/>
      <c r="F67" s="76"/>
      <c r="G67" s="76">
        <f>SUM(G65:G66)</f>
        <v>1659</v>
      </c>
      <c r="H67" s="76">
        <f>SUM(H65:H66)</f>
        <v>2036</v>
      </c>
      <c r="I67" s="114"/>
      <c r="J67" s="114">
        <f>SUM(J65:J66)</f>
        <v>3472</v>
      </c>
      <c r="K67" s="76">
        <f>SUM(K65:K66)</f>
        <v>4223</v>
      </c>
      <c r="L67" s="75">
        <f>SUM(L65:L66)</f>
        <v>5138</v>
      </c>
      <c r="M67" s="54"/>
    </row>
    <row r="68" spans="1:13" x14ac:dyDescent="0.2">
      <c r="A68" s="54"/>
      <c r="B68" s="54"/>
      <c r="C68" s="54"/>
      <c r="D68" s="55"/>
      <c r="E68" s="55"/>
      <c r="F68" s="55"/>
      <c r="G68" s="54"/>
      <c r="H68" s="54"/>
      <c r="I68" s="54"/>
      <c r="J68" s="54"/>
      <c r="K68" s="54"/>
      <c r="L68" s="54"/>
      <c r="M68" s="54"/>
    </row>
    <row r="69" spans="1:13" s="95" customFormat="1" ht="13.5" thickBot="1" x14ac:dyDescent="0.25">
      <c r="A69" s="97" t="s">
        <v>1020</v>
      </c>
      <c r="B69" s="97"/>
      <c r="C69" s="97"/>
      <c r="D69" s="97" t="s">
        <v>1023</v>
      </c>
      <c r="E69" s="96"/>
      <c r="F69" s="96"/>
      <c r="G69" s="96"/>
      <c r="H69" s="96"/>
      <c r="I69" s="96"/>
      <c r="J69" s="96"/>
      <c r="K69" s="96"/>
      <c r="L69" s="96"/>
      <c r="M69" s="96"/>
    </row>
    <row r="70" spans="1:13" x14ac:dyDescent="0.2">
      <c r="A70" s="920" t="s">
        <v>1019</v>
      </c>
      <c r="B70" s="921"/>
      <c r="C70" s="153"/>
      <c r="D70" s="152"/>
      <c r="E70" s="151"/>
      <c r="F70" s="150" t="s">
        <v>689</v>
      </c>
      <c r="G70" s="150" t="s">
        <v>688</v>
      </c>
      <c r="H70" s="150" t="s">
        <v>687</v>
      </c>
      <c r="I70" s="127"/>
      <c r="J70" s="127" t="s">
        <v>686</v>
      </c>
      <c r="K70" s="106" t="s">
        <v>685</v>
      </c>
      <c r="L70" s="105" t="s">
        <v>684</v>
      </c>
      <c r="M70" s="54"/>
    </row>
    <row r="71" spans="1:13" ht="13.5" thickBot="1" x14ac:dyDescent="0.25">
      <c r="A71" s="890" t="s">
        <v>1018</v>
      </c>
      <c r="B71" s="891"/>
      <c r="C71" s="104"/>
      <c r="D71" s="103"/>
      <c r="E71" s="149"/>
      <c r="F71" s="102" t="s">
        <v>173</v>
      </c>
      <c r="G71" s="102" t="s">
        <v>171</v>
      </c>
      <c r="H71" s="102" t="s">
        <v>169</v>
      </c>
      <c r="I71" s="124"/>
      <c r="J71" s="124" t="s">
        <v>167</v>
      </c>
      <c r="K71" s="102" t="s">
        <v>1665</v>
      </c>
      <c r="L71" s="101" t="s">
        <v>1666</v>
      </c>
      <c r="M71" s="54"/>
    </row>
    <row r="72" spans="1:13" x14ac:dyDescent="0.2">
      <c r="A72" s="904" t="s">
        <v>1017</v>
      </c>
      <c r="B72" s="905"/>
      <c r="C72" s="86" t="s">
        <v>1035</v>
      </c>
      <c r="D72" s="85" t="s">
        <v>1014</v>
      </c>
      <c r="E72" s="148"/>
      <c r="F72" s="84" t="s">
        <v>1041</v>
      </c>
      <c r="G72" s="84" t="s">
        <v>1040</v>
      </c>
      <c r="H72" s="84" t="s">
        <v>1039</v>
      </c>
      <c r="I72" s="147"/>
      <c r="J72" s="147" t="s">
        <v>1038</v>
      </c>
      <c r="K72" s="84" t="s">
        <v>1037</v>
      </c>
      <c r="L72" s="83" t="s">
        <v>1036</v>
      </c>
      <c r="M72" s="54"/>
    </row>
    <row r="73" spans="1:13" x14ac:dyDescent="0.2">
      <c r="A73" s="906" t="s">
        <v>1016</v>
      </c>
      <c r="B73" s="866"/>
      <c r="C73" s="82" t="s">
        <v>1035</v>
      </c>
      <c r="D73" s="66" t="s">
        <v>1014</v>
      </c>
      <c r="E73" s="146"/>
      <c r="F73" s="81" t="s">
        <v>1034</v>
      </c>
      <c r="G73" s="81" t="s">
        <v>1033</v>
      </c>
      <c r="H73" s="81" t="s">
        <v>1032</v>
      </c>
      <c r="I73" s="145"/>
      <c r="J73" s="145" t="s">
        <v>1031</v>
      </c>
      <c r="K73" s="81" t="s">
        <v>1030</v>
      </c>
      <c r="L73" s="80" t="s">
        <v>1029</v>
      </c>
      <c r="M73" s="54"/>
    </row>
    <row r="74" spans="1:13" x14ac:dyDescent="0.2">
      <c r="A74" s="865" t="s">
        <v>1012</v>
      </c>
      <c r="B74" s="866"/>
      <c r="C74" s="867"/>
      <c r="D74" s="66" t="s">
        <v>999</v>
      </c>
      <c r="E74" s="144"/>
      <c r="F74" s="79">
        <f>'Интерактивный прайс-лист'!$F$26*VLOOKUP(F70,last!$B$1:$C$2099,2,0)</f>
        <v>569</v>
      </c>
      <c r="G74" s="79">
        <f>'Интерактивный прайс-лист'!$F$26*VLOOKUP(G70,last!$B$1:$C$2099,2,0)</f>
        <v>607</v>
      </c>
      <c r="H74" s="79">
        <f>'Интерактивный прайс-лист'!$F$26*VLOOKUP(H70,last!$B$1:$C$2099,2,0)</f>
        <v>663</v>
      </c>
      <c r="I74" s="116"/>
      <c r="J74" s="116">
        <f>'Интерактивный прайс-лист'!$F$26*VLOOKUP(J70,last!$B$1:$C$2099,2,0)</f>
        <v>1549</v>
      </c>
      <c r="K74" s="79">
        <f>'Интерактивный прайс-лист'!$F$26*VLOOKUP(K70,last!$B$1:$C$2099,2,0)</f>
        <v>1579</v>
      </c>
      <c r="L74" s="78">
        <f>'Интерактивный прайс-лист'!$F$26*VLOOKUP(L70,last!$B$1:$C$2099,2,0)</f>
        <v>1591</v>
      </c>
      <c r="M74" s="54"/>
    </row>
    <row r="75" spans="1:13" x14ac:dyDescent="0.2">
      <c r="A75" s="865" t="s">
        <v>1011</v>
      </c>
      <c r="B75" s="866"/>
      <c r="C75" s="867"/>
      <c r="D75" s="66" t="s">
        <v>999</v>
      </c>
      <c r="E75" s="144"/>
      <c r="F75" s="79">
        <f>'Интерактивный прайс-лист'!$F$26*VLOOKUP(F71,last!$B$1:$C$2099,2,0)</f>
        <v>974</v>
      </c>
      <c r="G75" s="79">
        <f>'Интерактивный прайс-лист'!$F$26*VLOOKUP(G71,last!$B$1:$C$2099,2,0)</f>
        <v>1035</v>
      </c>
      <c r="H75" s="79">
        <f>'Интерактивный прайс-лист'!$F$26*VLOOKUP(H71,last!$B$1:$C$2099,2,0)</f>
        <v>1269</v>
      </c>
      <c r="I75" s="116"/>
      <c r="J75" s="116">
        <f>'Интерактивный прайс-лист'!$F$26*VLOOKUP(J71,last!$B$1:$C$2099,2,0)</f>
        <v>2476</v>
      </c>
      <c r="K75" s="79">
        <f>'Интерактивный прайс-лист'!$F$26*VLOOKUP(K71,last!$B$1:$C$2099,2,0)</f>
        <v>3242</v>
      </c>
      <c r="L75" s="78">
        <f>'Интерактивный прайс-лист'!$F$26*VLOOKUP(L71,last!$B$1:$C$2099,2,0)</f>
        <v>4241</v>
      </c>
      <c r="M75" s="54"/>
    </row>
    <row r="76" spans="1:13" ht="13.5" thickBot="1" x14ac:dyDescent="0.25">
      <c r="A76" s="913" t="s">
        <v>1028</v>
      </c>
      <c r="B76" s="914"/>
      <c r="C76" s="915"/>
      <c r="D76" s="77" t="s">
        <v>999</v>
      </c>
      <c r="E76" s="143"/>
      <c r="F76" s="76">
        <f>SUM(F74:F75)</f>
        <v>1543</v>
      </c>
      <c r="G76" s="76">
        <f>SUM(G74:G75)</f>
        <v>1642</v>
      </c>
      <c r="H76" s="76">
        <f>SUM(H74:H75)</f>
        <v>1932</v>
      </c>
      <c r="I76" s="114"/>
      <c r="J76" s="114">
        <f>SUM(J74:J75)</f>
        <v>4025</v>
      </c>
      <c r="K76" s="76">
        <f>SUM(K74:K75)</f>
        <v>4821</v>
      </c>
      <c r="L76" s="75">
        <f>SUM(L74:L75)</f>
        <v>5832</v>
      </c>
      <c r="M76" s="54"/>
    </row>
    <row r="77" spans="1:13" x14ac:dyDescent="0.2">
      <c r="A77" s="54"/>
      <c r="B77" s="54"/>
      <c r="C77" s="54"/>
      <c r="D77" s="55"/>
      <c r="E77" s="55"/>
      <c r="F77" s="55"/>
      <c r="G77" s="54"/>
      <c r="H77" s="54"/>
      <c r="I77" s="54"/>
      <c r="J77" s="54"/>
      <c r="K77" s="54"/>
      <c r="L77" s="54"/>
      <c r="M77" s="54"/>
    </row>
    <row r="78" spans="1:13" s="95" customFormat="1" ht="13.5" thickBot="1" x14ac:dyDescent="0.25">
      <c r="A78" s="97" t="s">
        <v>1020</v>
      </c>
      <c r="B78" s="97"/>
      <c r="C78" s="97"/>
      <c r="D78" s="97" t="s">
        <v>1023</v>
      </c>
      <c r="E78" s="96"/>
      <c r="F78" s="96"/>
      <c r="G78" s="96"/>
      <c r="H78" s="96"/>
      <c r="I78" s="96"/>
      <c r="J78" s="96"/>
      <c r="K78" s="96"/>
      <c r="L78" s="96"/>
      <c r="M78" s="96"/>
    </row>
    <row r="79" spans="1:13" x14ac:dyDescent="0.2">
      <c r="A79" s="879" t="s">
        <v>1019</v>
      </c>
      <c r="B79" s="880"/>
      <c r="C79" s="108"/>
      <c r="D79" s="129"/>
      <c r="E79" s="128"/>
      <c r="F79" s="106"/>
      <c r="G79" s="106" t="s">
        <v>1530</v>
      </c>
      <c r="H79" s="142" t="s">
        <v>1531</v>
      </c>
      <c r="I79" s="106"/>
      <c r="J79" s="106" t="s">
        <v>1532</v>
      </c>
      <c r="K79" s="105" t="s">
        <v>1533</v>
      </c>
      <c r="L79" s="54"/>
      <c r="M79" s="54"/>
    </row>
    <row r="80" spans="1:13" ht="13.5" thickBot="1" x14ac:dyDescent="0.25">
      <c r="A80" s="890" t="s">
        <v>1018</v>
      </c>
      <c r="B80" s="891"/>
      <c r="C80" s="104"/>
      <c r="D80" s="126"/>
      <c r="E80" s="125"/>
      <c r="F80" s="102"/>
      <c r="G80" s="102" t="s">
        <v>1616</v>
      </c>
      <c r="H80" s="141" t="s">
        <v>1617</v>
      </c>
      <c r="I80" s="102"/>
      <c r="J80" s="102" t="s">
        <v>1618</v>
      </c>
      <c r="K80" s="101" t="s">
        <v>1619</v>
      </c>
      <c r="L80" s="54"/>
      <c r="M80" s="54"/>
    </row>
    <row r="81" spans="1:13" x14ac:dyDescent="0.2">
      <c r="A81" s="904" t="s">
        <v>1017</v>
      </c>
      <c r="B81" s="905"/>
      <c r="C81" s="86" t="s">
        <v>1015</v>
      </c>
      <c r="D81" s="85" t="s">
        <v>1014</v>
      </c>
      <c r="E81" s="140"/>
      <c r="F81" s="138"/>
      <c r="G81" s="138" t="s">
        <v>1054</v>
      </c>
      <c r="H81" s="139" t="s">
        <v>1039</v>
      </c>
      <c r="I81" s="138"/>
      <c r="J81" s="138" t="s">
        <v>1680</v>
      </c>
      <c r="K81" s="121" t="s">
        <v>1027</v>
      </c>
      <c r="L81" s="54"/>
      <c r="M81" s="54"/>
    </row>
    <row r="82" spans="1:13" x14ac:dyDescent="0.2">
      <c r="A82" s="906" t="s">
        <v>1016</v>
      </c>
      <c r="B82" s="866"/>
      <c r="C82" s="82" t="s">
        <v>1015</v>
      </c>
      <c r="D82" s="66" t="s">
        <v>1014</v>
      </c>
      <c r="E82" s="137"/>
      <c r="F82" s="135"/>
      <c r="G82" s="135" t="s">
        <v>1033</v>
      </c>
      <c r="H82" s="136" t="s">
        <v>1032</v>
      </c>
      <c r="I82" s="135"/>
      <c r="J82" s="135" t="s">
        <v>1026</v>
      </c>
      <c r="K82" s="118" t="s">
        <v>1025</v>
      </c>
      <c r="L82" s="54"/>
      <c r="M82" s="54"/>
    </row>
    <row r="83" spans="1:13" hidden="1" x14ac:dyDescent="0.2">
      <c r="A83" s="865" t="s">
        <v>1012</v>
      </c>
      <c r="B83" s="866"/>
      <c r="C83" s="867"/>
      <c r="D83" s="66" t="s">
        <v>999</v>
      </c>
      <c r="E83" s="117"/>
      <c r="F83" s="79"/>
      <c r="G83" s="79" t="e">
        <f>#REF!*VLOOKUP(G79,last!$B$1:$C$2099,2,0)</f>
        <v>#REF!</v>
      </c>
      <c r="H83" s="134" t="e">
        <f>#REF!*VLOOKUP(H79,last!$B$1:$C$2099,2,0)</f>
        <v>#REF!</v>
      </c>
      <c r="I83" s="79"/>
      <c r="J83" s="79" t="e">
        <f>#REF!*VLOOKUP(J79,last!$B$1:$C$2099,2,0)</f>
        <v>#REF!</v>
      </c>
      <c r="K83" s="78" t="e">
        <f>#REF!*VLOOKUP(K79,last!$B$1:$C$2099,2,0)</f>
        <v>#REF!</v>
      </c>
      <c r="L83" s="54"/>
      <c r="M83" s="54"/>
    </row>
    <row r="84" spans="1:13" hidden="1" x14ac:dyDescent="0.2">
      <c r="A84" s="865" t="s">
        <v>1011</v>
      </c>
      <c r="B84" s="866"/>
      <c r="C84" s="867"/>
      <c r="D84" s="66" t="s">
        <v>999</v>
      </c>
      <c r="E84" s="117"/>
      <c r="F84" s="79"/>
      <c r="G84" s="79" t="e">
        <f>#REF!*VLOOKUP(G80,last!$B$1:$C$2099,2,0)</f>
        <v>#REF!</v>
      </c>
      <c r="H84" s="134" t="e">
        <f>#REF!*VLOOKUP(H80,last!$B$1:$C$2099,2,0)</f>
        <v>#REF!</v>
      </c>
      <c r="I84" s="79"/>
      <c r="J84" s="79" t="e">
        <f>#REF!*VLOOKUP(J80,last!$B$1:$C$2099,2,0)</f>
        <v>#REF!</v>
      </c>
      <c r="K84" s="78" t="e">
        <f>#REF!*VLOOKUP(K80,last!$B$1:$C$2099,2,0)</f>
        <v>#REF!</v>
      </c>
      <c r="L84" s="54"/>
      <c r="M84" s="54"/>
    </row>
    <row r="85" spans="1:13" hidden="1" x14ac:dyDescent="0.2">
      <c r="A85" s="916" t="s">
        <v>1010</v>
      </c>
      <c r="B85" s="917"/>
      <c r="C85" s="918"/>
      <c r="D85" s="66" t="s">
        <v>999</v>
      </c>
      <c r="E85" s="117"/>
      <c r="F85" s="79"/>
      <c r="G85" s="79" t="e">
        <f>SUM(G83:G84)</f>
        <v>#REF!</v>
      </c>
      <c r="H85" s="134" t="e">
        <f>SUM(H83:H84)</f>
        <v>#REF!</v>
      </c>
      <c r="I85" s="79"/>
      <c r="J85" s="79" t="e">
        <f>SUM(J83:J84)</f>
        <v>#REF!</v>
      </c>
      <c r="K85" s="78" t="e">
        <f>SUM(K83:K84)</f>
        <v>#REF!</v>
      </c>
      <c r="L85" s="54"/>
      <c r="M85" s="54"/>
    </row>
    <row r="86" spans="1:13" x14ac:dyDescent="0.2">
      <c r="A86" s="889" t="s">
        <v>1012</v>
      </c>
      <c r="B86" s="919"/>
      <c r="C86" s="893"/>
      <c r="D86" s="85" t="s">
        <v>999</v>
      </c>
      <c r="E86" s="133"/>
      <c r="F86" s="132"/>
      <c r="G86" s="856" t="s">
        <v>1024</v>
      </c>
      <c r="H86" s="857"/>
      <c r="I86" s="857"/>
      <c r="J86" s="857"/>
      <c r="K86" s="858"/>
      <c r="L86" s="54"/>
      <c r="M86" s="54"/>
    </row>
    <row r="87" spans="1:13" x14ac:dyDescent="0.2">
      <c r="A87" s="865" t="s">
        <v>1011</v>
      </c>
      <c r="B87" s="866"/>
      <c r="C87" s="867"/>
      <c r="D87" s="66" t="s">
        <v>999</v>
      </c>
      <c r="E87" s="133"/>
      <c r="F87" s="132"/>
      <c r="G87" s="859"/>
      <c r="H87" s="860"/>
      <c r="I87" s="860"/>
      <c r="J87" s="860"/>
      <c r="K87" s="861"/>
      <c r="L87" s="54"/>
      <c r="M87" s="54"/>
    </row>
    <row r="88" spans="1:13" ht="13.5" thickBot="1" x14ac:dyDescent="0.25">
      <c r="A88" s="868" t="s">
        <v>1010</v>
      </c>
      <c r="B88" s="869"/>
      <c r="C88" s="870"/>
      <c r="D88" s="77" t="s">
        <v>999</v>
      </c>
      <c r="E88" s="131"/>
      <c r="F88" s="130"/>
      <c r="G88" s="862"/>
      <c r="H88" s="863"/>
      <c r="I88" s="863"/>
      <c r="J88" s="863"/>
      <c r="K88" s="864"/>
      <c r="L88" s="54"/>
      <c r="M88" s="54"/>
    </row>
    <row r="89" spans="1:13" x14ac:dyDescent="0.2">
      <c r="A89" s="54"/>
      <c r="B89" s="54"/>
      <c r="C89" s="54"/>
      <c r="D89" s="55"/>
      <c r="E89" s="55"/>
      <c r="F89" s="55"/>
      <c r="G89" s="54"/>
      <c r="H89" s="54"/>
      <c r="I89" s="54"/>
      <c r="J89" s="54"/>
      <c r="K89" s="54"/>
      <c r="L89" s="54"/>
      <c r="M89" s="54"/>
    </row>
    <row r="90" spans="1:13" s="95" customFormat="1" ht="13.5" thickBot="1" x14ac:dyDescent="0.25">
      <c r="A90" s="97" t="s">
        <v>1020</v>
      </c>
      <c r="B90" s="97"/>
      <c r="C90" s="97"/>
      <c r="D90" s="97" t="s">
        <v>1023</v>
      </c>
      <c r="E90" s="96"/>
      <c r="F90" s="96"/>
      <c r="G90" s="96"/>
      <c r="H90" s="96"/>
      <c r="I90" s="96"/>
      <c r="J90" s="96"/>
      <c r="K90" s="96"/>
      <c r="L90" s="96"/>
      <c r="M90" s="96"/>
    </row>
    <row r="91" spans="1:13" x14ac:dyDescent="0.2">
      <c r="A91" s="879" t="s">
        <v>1019</v>
      </c>
      <c r="B91" s="880"/>
      <c r="C91" s="810"/>
      <c r="D91" s="129"/>
      <c r="E91" s="815"/>
      <c r="F91" s="813"/>
      <c r="G91" s="813" t="s">
        <v>1829</v>
      </c>
      <c r="H91" s="809" t="s">
        <v>1830</v>
      </c>
      <c r="I91" s="813"/>
      <c r="J91" s="813" t="s">
        <v>1831</v>
      </c>
      <c r="K91" s="814" t="s">
        <v>1832</v>
      </c>
      <c r="L91" s="54"/>
      <c r="M91" s="54"/>
    </row>
    <row r="92" spans="1:13" ht="13.5" thickBot="1" x14ac:dyDescent="0.25">
      <c r="A92" s="890" t="s">
        <v>1018</v>
      </c>
      <c r="B92" s="891"/>
      <c r="C92" s="104"/>
      <c r="D92" s="126"/>
      <c r="E92" s="125"/>
      <c r="F92" s="811"/>
      <c r="G92" s="811" t="s">
        <v>1833</v>
      </c>
      <c r="H92" s="141" t="s">
        <v>1834</v>
      </c>
      <c r="I92" s="811"/>
      <c r="J92" s="811" t="s">
        <v>1835</v>
      </c>
      <c r="K92" s="812" t="s">
        <v>1836</v>
      </c>
      <c r="L92" s="54"/>
      <c r="M92" s="54"/>
    </row>
    <row r="93" spans="1:13" x14ac:dyDescent="0.2">
      <c r="A93" s="904" t="s">
        <v>1017</v>
      </c>
      <c r="B93" s="905"/>
      <c r="C93" s="808" t="s">
        <v>1015</v>
      </c>
      <c r="D93" s="85" t="s">
        <v>1014</v>
      </c>
      <c r="E93" s="140"/>
      <c r="F93" s="138"/>
      <c r="G93" s="138" t="s">
        <v>1054</v>
      </c>
      <c r="H93" s="139" t="s">
        <v>1039</v>
      </c>
      <c r="I93" s="138"/>
      <c r="J93" s="138" t="s">
        <v>1680</v>
      </c>
      <c r="K93" s="121" t="s">
        <v>1027</v>
      </c>
      <c r="L93" s="54"/>
      <c r="M93" s="54"/>
    </row>
    <row r="94" spans="1:13" x14ac:dyDescent="0.2">
      <c r="A94" s="906" t="s">
        <v>1016</v>
      </c>
      <c r="B94" s="866"/>
      <c r="C94" s="806" t="s">
        <v>1015</v>
      </c>
      <c r="D94" s="66" t="s">
        <v>1014</v>
      </c>
      <c r="E94" s="137"/>
      <c r="F94" s="135"/>
      <c r="G94" s="135" t="s">
        <v>1033</v>
      </c>
      <c r="H94" s="136" t="s">
        <v>1032</v>
      </c>
      <c r="I94" s="135"/>
      <c r="J94" s="135" t="s">
        <v>1026</v>
      </c>
      <c r="K94" s="118" t="s">
        <v>1025</v>
      </c>
      <c r="L94" s="54"/>
      <c r="M94" s="54"/>
    </row>
    <row r="95" spans="1:13" hidden="1" x14ac:dyDescent="0.2">
      <c r="A95" s="865" t="s">
        <v>1012</v>
      </c>
      <c r="B95" s="866"/>
      <c r="C95" s="867"/>
      <c r="D95" s="66" t="s">
        <v>999</v>
      </c>
      <c r="E95" s="117"/>
      <c r="F95" s="79"/>
      <c r="G95" s="79" t="e">
        <f>#REF!*VLOOKUP(G91,last!$B$1:$C$2099,2,0)</f>
        <v>#REF!</v>
      </c>
      <c r="H95" s="807" t="e">
        <f>#REF!*VLOOKUP(H91,last!$B$1:$C$2099,2,0)</f>
        <v>#REF!</v>
      </c>
      <c r="I95" s="79"/>
      <c r="J95" s="79" t="e">
        <f>#REF!*VLOOKUP(J91,last!$B$1:$C$2099,2,0)</f>
        <v>#REF!</v>
      </c>
      <c r="K95" s="78" t="e">
        <f>#REF!*VLOOKUP(K91,last!$B$1:$C$2099,2,0)</f>
        <v>#REF!</v>
      </c>
      <c r="L95" s="54"/>
      <c r="M95" s="54"/>
    </row>
    <row r="96" spans="1:13" hidden="1" x14ac:dyDescent="0.2">
      <c r="A96" s="865" t="s">
        <v>1011</v>
      </c>
      <c r="B96" s="866"/>
      <c r="C96" s="867"/>
      <c r="D96" s="66" t="s">
        <v>999</v>
      </c>
      <c r="E96" s="117"/>
      <c r="F96" s="79"/>
      <c r="G96" s="79" t="e">
        <f>#REF!*VLOOKUP(G92,last!$B$1:$C$2099,2,0)</f>
        <v>#REF!</v>
      </c>
      <c r="H96" s="807" t="e">
        <f>#REF!*VLOOKUP(H92,last!$B$1:$C$2099,2,0)</f>
        <v>#REF!</v>
      </c>
      <c r="I96" s="79"/>
      <c r="J96" s="79" t="e">
        <f>#REF!*VLOOKUP(J92,last!$B$1:$C$2099,2,0)</f>
        <v>#REF!</v>
      </c>
      <c r="K96" s="78" t="e">
        <f>#REF!*VLOOKUP(K92,last!$B$1:$C$2099,2,0)</f>
        <v>#REF!</v>
      </c>
      <c r="L96" s="54"/>
      <c r="M96" s="54"/>
    </row>
    <row r="97" spans="1:13" hidden="1" x14ac:dyDescent="0.2">
      <c r="A97" s="916" t="s">
        <v>1010</v>
      </c>
      <c r="B97" s="917"/>
      <c r="C97" s="918"/>
      <c r="D97" s="66" t="s">
        <v>999</v>
      </c>
      <c r="E97" s="117"/>
      <c r="F97" s="79"/>
      <c r="G97" s="79" t="e">
        <f>SUM(G95:G96)</f>
        <v>#REF!</v>
      </c>
      <c r="H97" s="807" t="e">
        <f>SUM(H95:H96)</f>
        <v>#REF!</v>
      </c>
      <c r="I97" s="79"/>
      <c r="J97" s="79" t="e">
        <f>SUM(J95:J96)</f>
        <v>#REF!</v>
      </c>
      <c r="K97" s="78" t="e">
        <f>SUM(K95:K96)</f>
        <v>#REF!</v>
      </c>
      <c r="L97" s="54"/>
      <c r="M97" s="54"/>
    </row>
    <row r="98" spans="1:13" x14ac:dyDescent="0.2">
      <c r="A98" s="889" t="s">
        <v>1012</v>
      </c>
      <c r="B98" s="919"/>
      <c r="C98" s="893"/>
      <c r="D98" s="85" t="s">
        <v>999</v>
      </c>
      <c r="E98" s="133"/>
      <c r="F98" s="132"/>
      <c r="G98" s="856" t="s">
        <v>1024</v>
      </c>
      <c r="H98" s="857"/>
      <c r="I98" s="857"/>
      <c r="J98" s="857"/>
      <c r="K98" s="858"/>
      <c r="L98" s="54"/>
      <c r="M98" s="54"/>
    </row>
    <row r="99" spans="1:13" x14ac:dyDescent="0.2">
      <c r="A99" s="865" t="s">
        <v>1011</v>
      </c>
      <c r="B99" s="866"/>
      <c r="C99" s="867"/>
      <c r="D99" s="66" t="s">
        <v>999</v>
      </c>
      <c r="E99" s="133"/>
      <c r="F99" s="132"/>
      <c r="G99" s="859"/>
      <c r="H99" s="860"/>
      <c r="I99" s="860"/>
      <c r="J99" s="860"/>
      <c r="K99" s="861"/>
      <c r="L99" s="54"/>
      <c r="M99" s="54"/>
    </row>
    <row r="100" spans="1:13" ht="13.5" thickBot="1" x14ac:dyDescent="0.25">
      <c r="A100" s="868" t="s">
        <v>1010</v>
      </c>
      <c r="B100" s="869"/>
      <c r="C100" s="870"/>
      <c r="D100" s="77" t="s">
        <v>999</v>
      </c>
      <c r="E100" s="131"/>
      <c r="F100" s="130"/>
      <c r="G100" s="862"/>
      <c r="H100" s="863"/>
      <c r="I100" s="863"/>
      <c r="J100" s="863"/>
      <c r="K100" s="864"/>
      <c r="L100" s="54"/>
      <c r="M100" s="54"/>
    </row>
    <row r="101" spans="1:13" x14ac:dyDescent="0.2">
      <c r="A101" s="54"/>
      <c r="B101" s="54"/>
      <c r="C101" s="54"/>
      <c r="D101" s="55"/>
      <c r="E101" s="55"/>
      <c r="F101" s="55"/>
      <c r="G101" s="54"/>
      <c r="H101" s="54"/>
      <c r="I101" s="54"/>
      <c r="J101" s="54"/>
      <c r="K101" s="54"/>
      <c r="L101" s="54"/>
      <c r="M101" s="54"/>
    </row>
    <row r="102" spans="1:13" s="95" customFormat="1" ht="13.5" thickBot="1" x14ac:dyDescent="0.25">
      <c r="A102" s="97" t="s">
        <v>1020</v>
      </c>
      <c r="B102" s="97"/>
      <c r="C102" s="97"/>
      <c r="D102" s="97"/>
      <c r="E102" s="96"/>
      <c r="F102" s="96"/>
      <c r="G102" s="96"/>
      <c r="H102" s="96"/>
      <c r="I102" s="96"/>
      <c r="J102" s="96"/>
      <c r="K102" s="96"/>
      <c r="L102" s="96"/>
      <c r="M102" s="96"/>
    </row>
    <row r="103" spans="1:13" x14ac:dyDescent="0.2">
      <c r="A103" s="879" t="s">
        <v>1019</v>
      </c>
      <c r="B103" s="880"/>
      <c r="C103" s="760"/>
      <c r="D103" s="129"/>
      <c r="E103" s="771"/>
      <c r="F103" s="763"/>
      <c r="G103" s="764" t="s">
        <v>667</v>
      </c>
      <c r="H103" s="2"/>
      <c r="I103" s="2"/>
      <c r="J103" s="2"/>
      <c r="K103" s="2"/>
      <c r="L103" s="54"/>
      <c r="M103" s="54"/>
    </row>
    <row r="104" spans="1:13" ht="13.5" thickBot="1" x14ac:dyDescent="0.25">
      <c r="A104" s="890" t="s">
        <v>1018</v>
      </c>
      <c r="B104" s="891"/>
      <c r="C104" s="104"/>
      <c r="D104" s="126"/>
      <c r="E104" s="125"/>
      <c r="F104" s="761"/>
      <c r="G104" s="762" t="s">
        <v>116</v>
      </c>
      <c r="H104" s="2"/>
      <c r="I104" s="2"/>
      <c r="J104" s="2"/>
      <c r="K104" s="2"/>
      <c r="L104" s="54"/>
      <c r="M104" s="54"/>
    </row>
    <row r="105" spans="1:13" x14ac:dyDescent="0.2">
      <c r="A105" s="904" t="s">
        <v>1017</v>
      </c>
      <c r="B105" s="905"/>
      <c r="C105" s="754" t="s">
        <v>1015</v>
      </c>
      <c r="D105" s="85" t="s">
        <v>1014</v>
      </c>
      <c r="E105" s="140"/>
      <c r="F105" s="138"/>
      <c r="G105" s="121">
        <v>2.5</v>
      </c>
      <c r="H105" s="2"/>
      <c r="I105" s="2"/>
      <c r="J105" s="2"/>
      <c r="K105" s="2"/>
      <c r="L105" s="54"/>
      <c r="M105" s="54"/>
    </row>
    <row r="106" spans="1:13" x14ac:dyDescent="0.2">
      <c r="A106" s="906" t="s">
        <v>1016</v>
      </c>
      <c r="B106" s="866"/>
      <c r="C106" s="752" t="s">
        <v>1015</v>
      </c>
      <c r="D106" s="66" t="s">
        <v>1014</v>
      </c>
      <c r="E106" s="137"/>
      <c r="F106" s="135"/>
      <c r="G106" s="118">
        <v>2.85</v>
      </c>
      <c r="H106" s="2"/>
      <c r="I106" s="2"/>
      <c r="J106" s="2"/>
      <c r="K106" s="2"/>
      <c r="L106" s="54"/>
      <c r="M106" s="54"/>
    </row>
    <row r="107" spans="1:13" x14ac:dyDescent="0.2">
      <c r="A107" s="865" t="s">
        <v>1012</v>
      </c>
      <c r="B107" s="866"/>
      <c r="C107" s="867"/>
      <c r="D107" s="66" t="s">
        <v>999</v>
      </c>
      <c r="E107" s="117"/>
      <c r="F107" s="79"/>
      <c r="G107" s="78">
        <f>'Интерактивный прайс-лист'!$F$26*VLOOKUP(G103,last!$B$1:$C$2099,2,0)</f>
        <v>526</v>
      </c>
      <c r="H107" s="2"/>
      <c r="I107" s="2"/>
      <c r="J107" s="2"/>
      <c r="K107" s="2"/>
      <c r="L107" s="54"/>
      <c r="M107" s="54"/>
    </row>
    <row r="108" spans="1:13" x14ac:dyDescent="0.2">
      <c r="A108" s="865" t="s">
        <v>1011</v>
      </c>
      <c r="B108" s="866"/>
      <c r="C108" s="867"/>
      <c r="D108" s="66" t="s">
        <v>999</v>
      </c>
      <c r="E108" s="117"/>
      <c r="F108" s="79"/>
      <c r="G108" s="78">
        <f>'Интерактивный прайс-лист'!$F$26*VLOOKUP(G104,last!$B$1:$C$2099,2,0)</f>
        <v>734</v>
      </c>
      <c r="H108" s="2"/>
      <c r="I108" s="2"/>
      <c r="J108" s="2"/>
      <c r="K108" s="2"/>
      <c r="L108" s="54"/>
      <c r="M108" s="54"/>
    </row>
    <row r="109" spans="1:13" ht="13.5" thickBot="1" x14ac:dyDescent="0.25">
      <c r="A109" s="868" t="s">
        <v>1010</v>
      </c>
      <c r="B109" s="869"/>
      <c r="C109" s="870"/>
      <c r="D109" s="77" t="s">
        <v>999</v>
      </c>
      <c r="E109" s="115"/>
      <c r="F109" s="76"/>
      <c r="G109" s="75">
        <f>SUM(G107:G108)</f>
        <v>1260</v>
      </c>
      <c r="H109" s="2"/>
      <c r="I109" s="2"/>
      <c r="J109" s="2"/>
      <c r="K109" s="2"/>
      <c r="L109" s="54"/>
      <c r="M109" s="54"/>
    </row>
    <row r="110" spans="1:13" hidden="1" x14ac:dyDescent="0.2">
      <c r="A110" s="889" t="s">
        <v>1012</v>
      </c>
      <c r="B110" s="919"/>
      <c r="C110" s="893"/>
      <c r="D110" s="85" t="s">
        <v>999</v>
      </c>
      <c r="E110" s="782"/>
      <c r="F110" s="783"/>
      <c r="G110" s="859" t="s">
        <v>1024</v>
      </c>
      <c r="H110" s="858"/>
      <c r="I110" s="2"/>
      <c r="J110" s="2"/>
      <c r="K110" s="2"/>
      <c r="L110" s="54"/>
      <c r="M110" s="54"/>
    </row>
    <row r="111" spans="1:13" hidden="1" x14ac:dyDescent="0.2">
      <c r="A111" s="865" t="s">
        <v>1011</v>
      </c>
      <c r="B111" s="866"/>
      <c r="C111" s="867"/>
      <c r="D111" s="66" t="s">
        <v>999</v>
      </c>
      <c r="E111" s="133"/>
      <c r="F111" s="132"/>
      <c r="G111" s="859"/>
      <c r="H111" s="861"/>
      <c r="I111" s="2"/>
      <c r="J111" s="2"/>
      <c r="K111" s="2"/>
      <c r="L111" s="54"/>
      <c r="M111" s="54"/>
    </row>
    <row r="112" spans="1:13" ht="13.5" hidden="1" thickBot="1" x14ac:dyDescent="0.25">
      <c r="A112" s="868" t="s">
        <v>1010</v>
      </c>
      <c r="B112" s="869"/>
      <c r="C112" s="870"/>
      <c r="D112" s="77" t="s">
        <v>999</v>
      </c>
      <c r="E112" s="131"/>
      <c r="F112" s="130"/>
      <c r="G112" s="862"/>
      <c r="H112" s="864"/>
      <c r="I112" s="2"/>
      <c r="J112" s="2"/>
      <c r="K112" s="2"/>
      <c r="L112" s="54"/>
      <c r="M112" s="54"/>
    </row>
    <row r="113" spans="1:13" x14ac:dyDescent="0.2">
      <c r="A113" s="54"/>
      <c r="B113" s="54"/>
      <c r="C113" s="54"/>
      <c r="D113" s="55"/>
      <c r="E113" s="55"/>
      <c r="F113" s="55"/>
      <c r="G113" s="54"/>
      <c r="H113" s="54"/>
      <c r="I113" s="54"/>
      <c r="J113" s="54"/>
      <c r="K113" s="54"/>
      <c r="L113" s="54"/>
      <c r="M113" s="54"/>
    </row>
    <row r="114" spans="1:13" s="95" customFormat="1" ht="13.5" thickBot="1" x14ac:dyDescent="0.25">
      <c r="A114" s="97" t="s">
        <v>1020</v>
      </c>
      <c r="B114" s="97"/>
      <c r="C114" s="97"/>
      <c r="D114" s="97"/>
      <c r="E114" s="96"/>
      <c r="F114" s="96"/>
      <c r="G114" s="96"/>
      <c r="H114" s="96"/>
      <c r="I114" s="96"/>
      <c r="J114" s="96"/>
      <c r="K114" s="96"/>
      <c r="L114" s="96"/>
      <c r="M114" s="96"/>
    </row>
    <row r="115" spans="1:13" x14ac:dyDescent="0.2">
      <c r="A115" s="879" t="s">
        <v>1019</v>
      </c>
      <c r="B115" s="880"/>
      <c r="C115" s="760"/>
      <c r="D115" s="129"/>
      <c r="E115" s="771"/>
      <c r="F115" s="763"/>
      <c r="G115" s="763" t="s">
        <v>666</v>
      </c>
      <c r="H115" s="759" t="s">
        <v>665</v>
      </c>
      <c r="I115" s="763"/>
      <c r="J115" s="763" t="s">
        <v>664</v>
      </c>
      <c r="K115" s="764" t="s">
        <v>663</v>
      </c>
      <c r="L115" s="54"/>
      <c r="M115" s="54"/>
    </row>
    <row r="116" spans="1:13" ht="13.5" thickBot="1" x14ac:dyDescent="0.25">
      <c r="A116" s="890" t="s">
        <v>1018</v>
      </c>
      <c r="B116" s="891"/>
      <c r="C116" s="104"/>
      <c r="D116" s="126"/>
      <c r="E116" s="125"/>
      <c r="F116" s="761"/>
      <c r="G116" s="761" t="s">
        <v>115</v>
      </c>
      <c r="H116" s="141" t="s">
        <v>113</v>
      </c>
      <c r="I116" s="761"/>
      <c r="J116" s="761" t="s">
        <v>109</v>
      </c>
      <c r="K116" s="762" t="s">
        <v>108</v>
      </c>
      <c r="L116" s="54"/>
      <c r="M116" s="54"/>
    </row>
    <row r="117" spans="1:13" x14ac:dyDescent="0.2">
      <c r="A117" s="904" t="s">
        <v>1017</v>
      </c>
      <c r="B117" s="905"/>
      <c r="C117" s="754" t="s">
        <v>1015</v>
      </c>
      <c r="D117" s="85" t="s">
        <v>1014</v>
      </c>
      <c r="E117" s="140"/>
      <c r="F117" s="138"/>
      <c r="G117" s="138">
        <v>2.65</v>
      </c>
      <c r="H117" s="139">
        <v>3.3</v>
      </c>
      <c r="I117" s="138"/>
      <c r="J117" s="138">
        <v>5.25</v>
      </c>
      <c r="K117" s="121">
        <v>6.01</v>
      </c>
      <c r="L117" s="54"/>
      <c r="M117" s="54"/>
    </row>
    <row r="118" spans="1:13" x14ac:dyDescent="0.2">
      <c r="A118" s="906" t="s">
        <v>1016</v>
      </c>
      <c r="B118" s="866"/>
      <c r="C118" s="752" t="s">
        <v>1015</v>
      </c>
      <c r="D118" s="66" t="s">
        <v>1014</v>
      </c>
      <c r="E118" s="137"/>
      <c r="F118" s="135"/>
      <c r="G118" s="135">
        <v>2.8</v>
      </c>
      <c r="H118" s="136">
        <v>3.47</v>
      </c>
      <c r="I118" s="135"/>
      <c r="J118" s="135">
        <v>5.55</v>
      </c>
      <c r="K118" s="118">
        <v>6.35</v>
      </c>
      <c r="L118" s="54"/>
      <c r="M118" s="54"/>
    </row>
    <row r="119" spans="1:13" x14ac:dyDescent="0.2">
      <c r="A119" s="865" t="s">
        <v>1012</v>
      </c>
      <c r="B119" s="866"/>
      <c r="C119" s="867"/>
      <c r="D119" s="66" t="s">
        <v>999</v>
      </c>
      <c r="E119" s="117"/>
      <c r="F119" s="79"/>
      <c r="G119" s="79">
        <f>'Интерактивный прайс-лист'!$F$26*VLOOKUP(G115,last!$B$1:$C$2099,2,0)</f>
        <v>482</v>
      </c>
      <c r="H119" s="753">
        <f>'Интерактивный прайс-лист'!$F$26*VLOOKUP(H115,last!$B$1:$C$2099,2,0)</f>
        <v>499</v>
      </c>
      <c r="I119" s="79"/>
      <c r="J119" s="79">
        <f>'Интерактивный прайс-лист'!$F$26*VLOOKUP(J115,last!$B$1:$C$2099,2,0)</f>
        <v>692</v>
      </c>
      <c r="K119" s="78">
        <f>'Интерактивный прайс-лист'!$F$26*VLOOKUP(K115,last!$B$1:$C$2099,2,0)</f>
        <v>704</v>
      </c>
      <c r="L119" s="54"/>
      <c r="M119" s="54"/>
    </row>
    <row r="120" spans="1:13" x14ac:dyDescent="0.2">
      <c r="A120" s="865" t="s">
        <v>1011</v>
      </c>
      <c r="B120" s="866"/>
      <c r="C120" s="867"/>
      <c r="D120" s="66" t="s">
        <v>999</v>
      </c>
      <c r="E120" s="117"/>
      <c r="F120" s="79"/>
      <c r="G120" s="79">
        <f>'Интерактивный прайс-лист'!$F$26*VLOOKUP(G116,last!$B$1:$C$2099,2,0)</f>
        <v>839</v>
      </c>
      <c r="H120" s="753">
        <f>'Интерактивный прайс-лист'!$F$26*VLOOKUP(H116,last!$B$1:$C$2099,2,0)</f>
        <v>884</v>
      </c>
      <c r="I120" s="79"/>
      <c r="J120" s="79">
        <f>'Интерактивный прайс-лист'!$F$26*VLOOKUP(J116,last!$B$1:$C$2099,2,0)</f>
        <v>1361</v>
      </c>
      <c r="K120" s="78">
        <f>'Интерактивный прайс-лист'!$F$26*VLOOKUP(K116,last!$B$1:$C$2099,2,0)</f>
        <v>1451</v>
      </c>
      <c r="L120" s="54"/>
      <c r="M120" s="54"/>
    </row>
    <row r="121" spans="1:13" ht="13.5" thickBot="1" x14ac:dyDescent="0.25">
      <c r="A121" s="868" t="s">
        <v>1010</v>
      </c>
      <c r="B121" s="869"/>
      <c r="C121" s="870"/>
      <c r="D121" s="77" t="s">
        <v>999</v>
      </c>
      <c r="E121" s="115"/>
      <c r="F121" s="76"/>
      <c r="G121" s="76">
        <f>SUM(G119:G120)</f>
        <v>1321</v>
      </c>
      <c r="H121" s="755">
        <f>SUM(H119:H120)</f>
        <v>1383</v>
      </c>
      <c r="I121" s="76"/>
      <c r="J121" s="76">
        <f>SUM(J119:J120)</f>
        <v>2053</v>
      </c>
      <c r="K121" s="75">
        <f>SUM(K119:K120)</f>
        <v>2155</v>
      </c>
      <c r="L121" s="54"/>
      <c r="M121" s="54"/>
    </row>
    <row r="122" spans="1:13" hidden="1" x14ac:dyDescent="0.2">
      <c r="A122" s="889" t="s">
        <v>1012</v>
      </c>
      <c r="B122" s="919"/>
      <c r="C122" s="893"/>
      <c r="D122" s="85" t="s">
        <v>999</v>
      </c>
      <c r="E122" s="782"/>
      <c r="F122" s="783"/>
      <c r="G122" s="859" t="s">
        <v>1024</v>
      </c>
      <c r="H122" s="860"/>
      <c r="I122" s="860"/>
      <c r="J122" s="860"/>
      <c r="K122" s="861"/>
      <c r="L122" s="54"/>
      <c r="M122" s="54"/>
    </row>
    <row r="123" spans="1:13" hidden="1" x14ac:dyDescent="0.2">
      <c r="A123" s="865" t="s">
        <v>1011</v>
      </c>
      <c r="B123" s="866"/>
      <c r="C123" s="867"/>
      <c r="D123" s="66" t="s">
        <v>999</v>
      </c>
      <c r="E123" s="133"/>
      <c r="F123" s="132"/>
      <c r="G123" s="859"/>
      <c r="H123" s="860"/>
      <c r="I123" s="860"/>
      <c r="J123" s="860"/>
      <c r="K123" s="861"/>
      <c r="L123" s="54"/>
      <c r="M123" s="54"/>
    </row>
    <row r="124" spans="1:13" ht="13.5" hidden="1" thickBot="1" x14ac:dyDescent="0.25">
      <c r="A124" s="868" t="s">
        <v>1010</v>
      </c>
      <c r="B124" s="869"/>
      <c r="C124" s="870"/>
      <c r="D124" s="77" t="s">
        <v>999</v>
      </c>
      <c r="E124" s="131"/>
      <c r="F124" s="130"/>
      <c r="G124" s="862"/>
      <c r="H124" s="863"/>
      <c r="I124" s="863"/>
      <c r="J124" s="863"/>
      <c r="K124" s="864"/>
      <c r="L124" s="54"/>
      <c r="M124" s="54"/>
    </row>
    <row r="125" spans="1:13" x14ac:dyDescent="0.2">
      <c r="A125" s="54"/>
      <c r="B125" s="54"/>
      <c r="C125" s="54"/>
      <c r="D125" s="55"/>
      <c r="E125" s="55"/>
      <c r="F125" s="55"/>
      <c r="G125" s="54"/>
      <c r="H125" s="54"/>
      <c r="I125" s="54"/>
      <c r="J125" s="54"/>
      <c r="K125" s="54"/>
      <c r="L125" s="54"/>
      <c r="M125" s="54"/>
    </row>
    <row r="126" spans="1:13" s="95" customFormat="1" ht="13.5" thickBot="1" x14ac:dyDescent="0.25">
      <c r="A126" s="97" t="s">
        <v>1020</v>
      </c>
      <c r="B126" s="97"/>
      <c r="C126" s="97"/>
      <c r="D126" s="97" t="s">
        <v>1023</v>
      </c>
      <c r="E126" s="96"/>
      <c r="F126" s="96"/>
      <c r="G126" s="96"/>
      <c r="H126" s="96"/>
      <c r="I126" s="96"/>
      <c r="J126" s="96"/>
      <c r="K126" s="96"/>
      <c r="L126" s="96"/>
      <c r="M126" s="96"/>
    </row>
    <row r="127" spans="1:13" x14ac:dyDescent="0.2">
      <c r="A127" s="879" t="s">
        <v>1019</v>
      </c>
      <c r="B127" s="880"/>
      <c r="C127" s="108"/>
      <c r="D127" s="129"/>
      <c r="E127" s="128"/>
      <c r="F127" s="106"/>
      <c r="G127" s="106"/>
      <c r="H127" s="106"/>
      <c r="I127" s="106"/>
      <c r="J127" s="106"/>
      <c r="K127" s="106"/>
      <c r="L127" s="127" t="s">
        <v>746</v>
      </c>
      <c r="M127" s="105" t="s">
        <v>748</v>
      </c>
    </row>
    <row r="128" spans="1:13" ht="13.5" thickBot="1" x14ac:dyDescent="0.25">
      <c r="A128" s="890" t="s">
        <v>1018</v>
      </c>
      <c r="B128" s="891"/>
      <c r="C128" s="104"/>
      <c r="D128" s="126"/>
      <c r="E128" s="125"/>
      <c r="F128" s="102"/>
      <c r="G128" s="102"/>
      <c r="H128" s="102"/>
      <c r="I128" s="102"/>
      <c r="J128" s="102"/>
      <c r="K128" s="102"/>
      <c r="L128" s="124" t="s">
        <v>57</v>
      </c>
      <c r="M128" s="101" t="s">
        <v>56</v>
      </c>
    </row>
    <row r="129" spans="1:13" x14ac:dyDescent="0.2">
      <c r="A129" s="904" t="s">
        <v>1017</v>
      </c>
      <c r="B129" s="905"/>
      <c r="C129" s="82" t="s">
        <v>1015</v>
      </c>
      <c r="D129" s="85" t="s">
        <v>1014</v>
      </c>
      <c r="E129" s="123"/>
      <c r="F129" s="84"/>
      <c r="G129" s="84"/>
      <c r="H129" s="84"/>
      <c r="I129" s="84"/>
      <c r="J129" s="84"/>
      <c r="K129" s="84"/>
      <c r="L129" s="122">
        <v>6.8</v>
      </c>
      <c r="M129" s="121">
        <v>9.5</v>
      </c>
    </row>
    <row r="130" spans="1:13" x14ac:dyDescent="0.2">
      <c r="A130" s="906" t="s">
        <v>1016</v>
      </c>
      <c r="B130" s="866"/>
      <c r="C130" s="82" t="s">
        <v>1015</v>
      </c>
      <c r="D130" s="66" t="s">
        <v>1014</v>
      </c>
      <c r="E130" s="120"/>
      <c r="F130" s="81"/>
      <c r="G130" s="81"/>
      <c r="H130" s="81"/>
      <c r="I130" s="81"/>
      <c r="J130" s="81"/>
      <c r="K130" s="81"/>
      <c r="L130" s="119">
        <v>7.5</v>
      </c>
      <c r="M130" s="118">
        <v>10.8</v>
      </c>
    </row>
    <row r="131" spans="1:13" x14ac:dyDescent="0.2">
      <c r="A131" s="865" t="s">
        <v>1012</v>
      </c>
      <c r="B131" s="867"/>
      <c r="C131" s="867"/>
      <c r="D131" s="66" t="s">
        <v>999</v>
      </c>
      <c r="E131" s="117"/>
      <c r="F131" s="79"/>
      <c r="G131" s="79"/>
      <c r="H131" s="79"/>
      <c r="I131" s="79"/>
      <c r="J131" s="79"/>
      <c r="K131" s="79"/>
      <c r="L131" s="116">
        <f>'Интерактивный прайс-лист'!$F$26*VLOOKUP(L127,last!$B$1:$C$2099,2,0)</f>
        <v>2443</v>
      </c>
      <c r="M131" s="78">
        <f>'Интерактивный прайс-лист'!$F$26*VLOOKUP(M127,last!$B$1:$C$2099,2,0)</f>
        <v>2693</v>
      </c>
    </row>
    <row r="132" spans="1:13" x14ac:dyDescent="0.2">
      <c r="A132" s="865" t="s">
        <v>1011</v>
      </c>
      <c r="B132" s="867"/>
      <c r="C132" s="867"/>
      <c r="D132" s="66" t="s">
        <v>999</v>
      </c>
      <c r="E132" s="117"/>
      <c r="F132" s="79"/>
      <c r="G132" s="79"/>
      <c r="H132" s="79"/>
      <c r="I132" s="79"/>
      <c r="J132" s="79"/>
      <c r="K132" s="79"/>
      <c r="L132" s="116">
        <f>'Интерактивный прайс-лист'!$F$26*VLOOKUP(L128,last!$B$1:$C$2099,2,0)</f>
        <v>4412</v>
      </c>
      <c r="M132" s="78">
        <f>'Интерактивный прайс-лист'!$F$26*VLOOKUP(M128,last!$B$1:$C$2099,2,0)</f>
        <v>5038</v>
      </c>
    </row>
    <row r="133" spans="1:13" ht="13.5" thickBot="1" x14ac:dyDescent="0.25">
      <c r="A133" s="868" t="s">
        <v>1010</v>
      </c>
      <c r="B133" s="870"/>
      <c r="C133" s="870"/>
      <c r="D133" s="77" t="s">
        <v>999</v>
      </c>
      <c r="E133" s="115"/>
      <c r="F133" s="76"/>
      <c r="G133" s="76"/>
      <c r="H133" s="76"/>
      <c r="I133" s="76"/>
      <c r="J133" s="76"/>
      <c r="K133" s="76"/>
      <c r="L133" s="114">
        <f>SUM(L131:L132)</f>
        <v>6855</v>
      </c>
      <c r="M133" s="75">
        <f>SUM(M131:M132)</f>
        <v>7731</v>
      </c>
    </row>
    <row r="134" spans="1:13" x14ac:dyDescent="0.2">
      <c r="A134" s="54"/>
      <c r="B134" s="54"/>
      <c r="C134" s="54"/>
      <c r="D134" s="55"/>
      <c r="E134" s="55"/>
      <c r="F134" s="55"/>
      <c r="G134" s="55"/>
      <c r="H134" s="55"/>
      <c r="I134" s="55"/>
      <c r="J134" s="55"/>
      <c r="K134" s="55"/>
      <c r="L134" s="54"/>
      <c r="M134" s="54"/>
    </row>
    <row r="135" spans="1:13" ht="13.5" thickBot="1" x14ac:dyDescent="0.25">
      <c r="A135" s="888" t="s">
        <v>1009</v>
      </c>
      <c r="B135" s="888"/>
      <c r="C135" s="888"/>
      <c r="D135" s="888"/>
      <c r="E135" s="74"/>
      <c r="F135" s="74"/>
      <c r="G135" s="74"/>
      <c r="H135" s="74"/>
      <c r="I135" s="74"/>
      <c r="J135" s="74"/>
      <c r="K135" s="74"/>
      <c r="L135" s="74"/>
      <c r="M135" s="74"/>
    </row>
    <row r="136" spans="1:13" x14ac:dyDescent="0.2">
      <c r="A136" s="881" t="s">
        <v>1008</v>
      </c>
      <c r="B136" s="892" t="s">
        <v>1007</v>
      </c>
      <c r="C136" s="73" t="s">
        <v>965</v>
      </c>
      <c r="D136" s="72" t="s">
        <v>999</v>
      </c>
      <c r="E136" s="113"/>
      <c r="F136" s="71"/>
      <c r="G136" s="71"/>
      <c r="H136" s="71"/>
      <c r="I136" s="71"/>
      <c r="J136" s="71"/>
      <c r="K136" s="71"/>
      <c r="L136" s="873">
        <f>'Интерактивный прайс-лист'!$F$26*VLOOKUP(C136,last!$B$1:$C$2166,2,0)</f>
        <v>96</v>
      </c>
      <c r="M136" s="874"/>
    </row>
    <row r="137" spans="1:13" x14ac:dyDescent="0.2">
      <c r="A137" s="882"/>
      <c r="B137" s="893"/>
      <c r="C137" s="70" t="s">
        <v>964</v>
      </c>
      <c r="D137" s="66" t="s">
        <v>999</v>
      </c>
      <c r="E137" s="110"/>
      <c r="F137" s="65"/>
      <c r="G137" s="65"/>
      <c r="H137" s="65"/>
      <c r="I137" s="65"/>
      <c r="J137" s="65"/>
      <c r="K137" s="65"/>
      <c r="L137" s="875">
        <f>'Интерактивный прайс-лист'!$F$26*VLOOKUP(C137,last!$B$1:$C$2166,2,0)</f>
        <v>272</v>
      </c>
      <c r="M137" s="876"/>
    </row>
    <row r="138" spans="1:13" ht="13.5" thickBot="1" x14ac:dyDescent="0.25">
      <c r="A138" s="883"/>
      <c r="B138" s="100" t="s">
        <v>1021</v>
      </c>
      <c r="C138" s="99" t="s">
        <v>950</v>
      </c>
      <c r="D138" s="77" t="s">
        <v>999</v>
      </c>
      <c r="E138" s="109"/>
      <c r="F138" s="58"/>
      <c r="G138" s="58"/>
      <c r="H138" s="58"/>
      <c r="I138" s="58"/>
      <c r="J138" s="58"/>
      <c r="K138" s="58"/>
      <c r="L138" s="877">
        <f>'Интерактивный прайс-лист'!$F$26*VLOOKUP(C138,last!$B$1:$C$2166,2,0)</f>
        <v>282</v>
      </c>
      <c r="M138" s="878"/>
    </row>
    <row r="139" spans="1:13" x14ac:dyDescent="0.2">
      <c r="A139" s="54"/>
      <c r="B139" s="54"/>
      <c r="C139" s="54"/>
      <c r="D139" s="55"/>
      <c r="E139" s="55"/>
      <c r="F139" s="55"/>
      <c r="G139" s="54"/>
      <c r="H139" s="54"/>
      <c r="I139" s="54"/>
      <c r="J139" s="54"/>
      <c r="K139" s="54"/>
      <c r="L139" s="54"/>
      <c r="M139" s="54"/>
    </row>
    <row r="140" spans="1:13" x14ac:dyDescent="0.2">
      <c r="A140" s="54"/>
      <c r="B140" s="54"/>
      <c r="C140" s="54"/>
      <c r="D140" s="55"/>
      <c r="E140" s="55"/>
      <c r="F140" s="55"/>
      <c r="G140" s="54"/>
      <c r="H140" s="54"/>
      <c r="I140" s="54"/>
      <c r="J140" s="54"/>
      <c r="K140" s="54"/>
      <c r="L140" s="54"/>
      <c r="M140" s="54"/>
    </row>
    <row r="141" spans="1:13" s="95" customFormat="1" ht="13.5" thickBot="1" x14ac:dyDescent="0.25">
      <c r="A141" s="97" t="s">
        <v>1020</v>
      </c>
      <c r="B141" s="97"/>
      <c r="C141" s="97"/>
      <c r="D141" s="97" t="s">
        <v>1023</v>
      </c>
      <c r="E141" s="96"/>
      <c r="F141" s="96"/>
      <c r="G141" s="96"/>
      <c r="H141" s="96"/>
      <c r="I141" s="96"/>
      <c r="J141" s="96"/>
      <c r="K141" s="96"/>
      <c r="L141" s="96"/>
      <c r="M141" s="96"/>
    </row>
    <row r="142" spans="1:13" x14ac:dyDescent="0.2">
      <c r="A142" s="879" t="s">
        <v>1019</v>
      </c>
      <c r="B142" s="880"/>
      <c r="C142" s="108"/>
      <c r="D142" s="129"/>
      <c r="E142" s="128"/>
      <c r="F142" s="106"/>
      <c r="G142" s="106"/>
      <c r="H142" s="106"/>
      <c r="I142" s="106"/>
      <c r="J142" s="106"/>
      <c r="K142" s="106"/>
      <c r="L142" s="127" t="s">
        <v>746</v>
      </c>
      <c r="M142" s="105" t="s">
        <v>748</v>
      </c>
    </row>
    <row r="143" spans="1:13" ht="13.5" thickBot="1" x14ac:dyDescent="0.25">
      <c r="A143" s="890" t="s">
        <v>1018</v>
      </c>
      <c r="B143" s="891"/>
      <c r="C143" s="104"/>
      <c r="D143" s="126"/>
      <c r="E143" s="125"/>
      <c r="F143" s="102"/>
      <c r="G143" s="102"/>
      <c r="H143" s="102"/>
      <c r="I143" s="102"/>
      <c r="J143" s="102"/>
      <c r="K143" s="102"/>
      <c r="L143" s="124" t="s">
        <v>60</v>
      </c>
      <c r="M143" s="101" t="s">
        <v>59</v>
      </c>
    </row>
    <row r="144" spans="1:13" x14ac:dyDescent="0.2">
      <c r="A144" s="904" t="s">
        <v>1017</v>
      </c>
      <c r="B144" s="905"/>
      <c r="C144" s="82" t="s">
        <v>1015</v>
      </c>
      <c r="D144" s="85" t="s">
        <v>1014</v>
      </c>
      <c r="E144" s="123"/>
      <c r="F144" s="84"/>
      <c r="G144" s="84"/>
      <c r="H144" s="84"/>
      <c r="I144" s="84"/>
      <c r="J144" s="84"/>
      <c r="K144" s="84"/>
      <c r="L144" s="122">
        <v>6.8</v>
      </c>
      <c r="M144" s="121">
        <v>9.5</v>
      </c>
    </row>
    <row r="145" spans="1:13" x14ac:dyDescent="0.2">
      <c r="A145" s="906" t="s">
        <v>1016</v>
      </c>
      <c r="B145" s="866"/>
      <c r="C145" s="82" t="s">
        <v>1015</v>
      </c>
      <c r="D145" s="66" t="s">
        <v>1014</v>
      </c>
      <c r="E145" s="120"/>
      <c r="F145" s="81"/>
      <c r="G145" s="81"/>
      <c r="H145" s="81"/>
      <c r="I145" s="81"/>
      <c r="J145" s="81"/>
      <c r="K145" s="81"/>
      <c r="L145" s="119">
        <v>7.5</v>
      </c>
      <c r="M145" s="118">
        <v>10.8</v>
      </c>
    </row>
    <row r="146" spans="1:13" x14ac:dyDescent="0.2">
      <c r="A146" s="865" t="s">
        <v>1012</v>
      </c>
      <c r="B146" s="867"/>
      <c r="C146" s="867"/>
      <c r="D146" s="66" t="s">
        <v>999</v>
      </c>
      <c r="E146" s="117"/>
      <c r="F146" s="79"/>
      <c r="G146" s="79"/>
      <c r="H146" s="79"/>
      <c r="I146" s="79"/>
      <c r="J146" s="79"/>
      <c r="K146" s="79"/>
      <c r="L146" s="116">
        <f>'Интерактивный прайс-лист'!$F$26*VLOOKUP(L142,last!$B$1:$C$2099,2,0)</f>
        <v>2443</v>
      </c>
      <c r="M146" s="78">
        <f>'Интерактивный прайс-лист'!$F$26*VLOOKUP(M142,last!$B$1:$C$2099,2,0)</f>
        <v>2693</v>
      </c>
    </row>
    <row r="147" spans="1:13" x14ac:dyDescent="0.2">
      <c r="A147" s="865" t="s">
        <v>1011</v>
      </c>
      <c r="B147" s="867"/>
      <c r="C147" s="867"/>
      <c r="D147" s="66" t="s">
        <v>999</v>
      </c>
      <c r="E147" s="117"/>
      <c r="F147" s="79"/>
      <c r="G147" s="79"/>
      <c r="H147" s="79"/>
      <c r="I147" s="79"/>
      <c r="J147" s="79"/>
      <c r="K147" s="79"/>
      <c r="L147" s="116">
        <f>'Интерактивный прайс-лист'!$F$26*VLOOKUP(L143,last!$B$1:$C$2099,2,0)</f>
        <v>4412</v>
      </c>
      <c r="M147" s="78">
        <f>'Интерактивный прайс-лист'!$F$26*VLOOKUP(M143,last!$B$1:$C$2099,2,0)</f>
        <v>5038</v>
      </c>
    </row>
    <row r="148" spans="1:13" ht="13.5" thickBot="1" x14ac:dyDescent="0.25">
      <c r="A148" s="868" t="s">
        <v>1010</v>
      </c>
      <c r="B148" s="870"/>
      <c r="C148" s="870"/>
      <c r="D148" s="77" t="s">
        <v>999</v>
      </c>
      <c r="E148" s="115"/>
      <c r="F148" s="76"/>
      <c r="G148" s="76"/>
      <c r="H148" s="76"/>
      <c r="I148" s="76"/>
      <c r="J148" s="76"/>
      <c r="K148" s="76"/>
      <c r="L148" s="114">
        <f>SUM(L146:L147)</f>
        <v>6855</v>
      </c>
      <c r="M148" s="75">
        <f>SUM(M146:M147)</f>
        <v>7731</v>
      </c>
    </row>
    <row r="149" spans="1:13" x14ac:dyDescent="0.2">
      <c r="A149" s="54"/>
      <c r="B149" s="54"/>
      <c r="C149" s="54"/>
      <c r="D149" s="55"/>
      <c r="E149" s="55"/>
      <c r="F149" s="55"/>
      <c r="G149" s="54"/>
      <c r="H149" s="55"/>
      <c r="I149" s="54"/>
      <c r="J149" s="54"/>
      <c r="K149" s="54"/>
      <c r="L149" s="54"/>
      <c r="M149" s="54"/>
    </row>
    <row r="150" spans="1:13" ht="13.5" thickBot="1" x14ac:dyDescent="0.25">
      <c r="A150" s="888" t="s">
        <v>1009</v>
      </c>
      <c r="B150" s="888"/>
      <c r="C150" s="888"/>
      <c r="D150" s="888"/>
      <c r="E150" s="74"/>
      <c r="F150" s="74"/>
      <c r="G150" s="74"/>
      <c r="H150" s="74"/>
      <c r="I150" s="74"/>
      <c r="J150" s="74"/>
      <c r="K150" s="74"/>
      <c r="L150" s="74"/>
      <c r="M150" s="74"/>
    </row>
    <row r="151" spans="1:13" x14ac:dyDescent="0.2">
      <c r="A151" s="881" t="s">
        <v>1008</v>
      </c>
      <c r="B151" s="892" t="s">
        <v>1007</v>
      </c>
      <c r="C151" s="73" t="s">
        <v>965</v>
      </c>
      <c r="D151" s="72" t="s">
        <v>999</v>
      </c>
      <c r="E151" s="113"/>
      <c r="F151" s="71"/>
      <c r="G151" s="71"/>
      <c r="H151" s="71"/>
      <c r="I151" s="71"/>
      <c r="J151" s="71"/>
      <c r="K151" s="71"/>
      <c r="L151" s="884">
        <f>'Интерактивный прайс-лист'!$F$26*VLOOKUP(C151,last!$B$1:$C$2166,2,0)</f>
        <v>96</v>
      </c>
      <c r="M151" s="885"/>
    </row>
    <row r="152" spans="1:13" x14ac:dyDescent="0.2">
      <c r="A152" s="882"/>
      <c r="B152" s="893"/>
      <c r="C152" s="70" t="s">
        <v>964</v>
      </c>
      <c r="D152" s="66" t="s">
        <v>999</v>
      </c>
      <c r="E152" s="110"/>
      <c r="F152" s="65"/>
      <c r="G152" s="65"/>
      <c r="H152" s="65"/>
      <c r="I152" s="65"/>
      <c r="J152" s="65"/>
      <c r="K152" s="65"/>
      <c r="L152" s="886">
        <f>'Интерактивный прайс-лист'!$F$26*VLOOKUP(C152,last!$B$1:$C$2166,2,0)</f>
        <v>272</v>
      </c>
      <c r="M152" s="887"/>
    </row>
    <row r="153" spans="1:13" ht="13.5" thickBot="1" x14ac:dyDescent="0.25">
      <c r="A153" s="883"/>
      <c r="B153" s="100" t="s">
        <v>1021</v>
      </c>
      <c r="C153" s="99" t="s">
        <v>950</v>
      </c>
      <c r="D153" s="77" t="s">
        <v>999</v>
      </c>
      <c r="E153" s="109"/>
      <c r="F153" s="58"/>
      <c r="G153" s="58"/>
      <c r="H153" s="58"/>
      <c r="I153" s="58"/>
      <c r="J153" s="58"/>
      <c r="K153" s="58"/>
      <c r="L153" s="877">
        <f>'Интерактивный прайс-лист'!$F$26*VLOOKUP(C153,last!$B$1:$C$2166,2,0)</f>
        <v>282</v>
      </c>
      <c r="M153" s="878"/>
    </row>
    <row r="154" spans="1:13" s="54" customFormat="1" x14ac:dyDescent="0.2">
      <c r="D154" s="55"/>
      <c r="E154" s="55"/>
      <c r="F154" s="55"/>
    </row>
    <row r="155" spans="1:13" s="54" customFormat="1" x14ac:dyDescent="0.2">
      <c r="D155" s="55"/>
      <c r="E155" s="55"/>
      <c r="F155" s="55"/>
    </row>
    <row r="156" spans="1:13" s="95" customFormat="1" ht="13.5" thickBot="1" x14ac:dyDescent="0.25">
      <c r="A156" s="97" t="s">
        <v>1020</v>
      </c>
      <c r="B156" s="97"/>
      <c r="C156" s="97"/>
      <c r="D156" s="97" t="s">
        <v>1023</v>
      </c>
      <c r="E156" s="96"/>
      <c r="F156" s="96"/>
      <c r="G156" s="96"/>
      <c r="H156" s="96"/>
      <c r="I156" s="96"/>
      <c r="J156" s="96"/>
      <c r="K156" s="96"/>
      <c r="L156" s="96"/>
      <c r="M156" s="96"/>
    </row>
    <row r="157" spans="1:13" x14ac:dyDescent="0.2">
      <c r="A157" s="879" t="s">
        <v>1019</v>
      </c>
      <c r="B157" s="880"/>
      <c r="C157" s="108"/>
      <c r="D157" s="129"/>
      <c r="E157" s="128"/>
      <c r="F157" s="106"/>
      <c r="G157" s="106"/>
      <c r="H157" s="106"/>
      <c r="I157" s="106"/>
      <c r="J157" s="106"/>
      <c r="K157" s="106"/>
      <c r="L157" s="127" t="s">
        <v>746</v>
      </c>
      <c r="M157" s="105" t="s">
        <v>748</v>
      </c>
    </row>
    <row r="158" spans="1:13" ht="13.5" thickBot="1" x14ac:dyDescent="0.25">
      <c r="A158" s="890" t="s">
        <v>1018</v>
      </c>
      <c r="B158" s="891"/>
      <c r="C158" s="104"/>
      <c r="D158" s="126"/>
      <c r="E158" s="125"/>
      <c r="F158" s="102"/>
      <c r="G158" s="102"/>
      <c r="H158" s="102"/>
      <c r="I158" s="102"/>
      <c r="J158" s="102"/>
      <c r="K158" s="102"/>
      <c r="L158" s="124" t="s">
        <v>54</v>
      </c>
      <c r="M158" s="101" t="s">
        <v>53</v>
      </c>
    </row>
    <row r="159" spans="1:13" x14ac:dyDescent="0.2">
      <c r="A159" s="904" t="s">
        <v>1017</v>
      </c>
      <c r="B159" s="905"/>
      <c r="C159" s="82" t="s">
        <v>1015</v>
      </c>
      <c r="D159" s="85" t="s">
        <v>1014</v>
      </c>
      <c r="E159" s="123"/>
      <c r="F159" s="84"/>
      <c r="G159" s="84"/>
      <c r="H159" s="84"/>
      <c r="I159" s="84"/>
      <c r="J159" s="84"/>
      <c r="K159" s="84"/>
      <c r="L159" s="122">
        <v>6.8</v>
      </c>
      <c r="M159" s="121">
        <v>9.5</v>
      </c>
    </row>
    <row r="160" spans="1:13" x14ac:dyDescent="0.2">
      <c r="A160" s="906" t="s">
        <v>1016</v>
      </c>
      <c r="B160" s="866"/>
      <c r="C160" s="82" t="s">
        <v>1015</v>
      </c>
      <c r="D160" s="66" t="s">
        <v>1014</v>
      </c>
      <c r="E160" s="120"/>
      <c r="F160" s="81"/>
      <c r="G160" s="81"/>
      <c r="H160" s="81"/>
      <c r="I160" s="81"/>
      <c r="J160" s="81"/>
      <c r="K160" s="81"/>
      <c r="L160" s="119">
        <v>7.5</v>
      </c>
      <c r="M160" s="118">
        <v>10.8</v>
      </c>
    </row>
    <row r="161" spans="1:13" x14ac:dyDescent="0.2">
      <c r="A161" s="865" t="s">
        <v>1012</v>
      </c>
      <c r="B161" s="867"/>
      <c r="C161" s="867"/>
      <c r="D161" s="66" t="s">
        <v>999</v>
      </c>
      <c r="E161" s="117"/>
      <c r="F161" s="79"/>
      <c r="G161" s="79"/>
      <c r="H161" s="79"/>
      <c r="I161" s="79"/>
      <c r="J161" s="79"/>
      <c r="K161" s="79"/>
      <c r="L161" s="116">
        <f>'Интерактивный прайс-лист'!$F$26*VLOOKUP(L157,last!$B$1:$C$2099,2,0)</f>
        <v>2443</v>
      </c>
      <c r="M161" s="78">
        <f>'Интерактивный прайс-лист'!$F$26*VLOOKUP(M157,last!$B$1:$C$2099,2,0)</f>
        <v>2693</v>
      </c>
    </row>
    <row r="162" spans="1:13" x14ac:dyDescent="0.2">
      <c r="A162" s="865" t="s">
        <v>1011</v>
      </c>
      <c r="B162" s="867"/>
      <c r="C162" s="867"/>
      <c r="D162" s="66" t="s">
        <v>999</v>
      </c>
      <c r="E162" s="117"/>
      <c r="F162" s="79"/>
      <c r="G162" s="79"/>
      <c r="H162" s="79"/>
      <c r="I162" s="79"/>
      <c r="J162" s="79"/>
      <c r="K162" s="79"/>
      <c r="L162" s="116">
        <f>'Интерактивный прайс-лист'!$F$26*VLOOKUP(L158,last!$B$1:$C$2099,2,0)</f>
        <v>3600</v>
      </c>
      <c r="M162" s="78">
        <f>'Интерактивный прайс-лист'!$F$26*VLOOKUP(M158,last!$B$1:$C$2099,2,0)</f>
        <v>4151</v>
      </c>
    </row>
    <row r="163" spans="1:13" ht="13.5" thickBot="1" x14ac:dyDescent="0.25">
      <c r="A163" s="868" t="s">
        <v>1010</v>
      </c>
      <c r="B163" s="870"/>
      <c r="C163" s="870"/>
      <c r="D163" s="77" t="s">
        <v>999</v>
      </c>
      <c r="E163" s="115"/>
      <c r="F163" s="76"/>
      <c r="G163" s="76"/>
      <c r="H163" s="76"/>
      <c r="I163" s="76"/>
      <c r="J163" s="76"/>
      <c r="K163" s="76"/>
      <c r="L163" s="114">
        <f>SUM(L161:L162)</f>
        <v>6043</v>
      </c>
      <c r="M163" s="75">
        <f>SUM(M161:M162)</f>
        <v>6844</v>
      </c>
    </row>
    <row r="164" spans="1:13" x14ac:dyDescent="0.2">
      <c r="A164" s="54"/>
      <c r="B164" s="54"/>
      <c r="C164" s="54"/>
      <c r="D164" s="55"/>
      <c r="E164" s="55"/>
      <c r="F164" s="55"/>
      <c r="G164" s="55"/>
      <c r="H164" s="55"/>
      <c r="I164" s="55"/>
      <c r="J164" s="55"/>
      <c r="K164" s="55"/>
      <c r="L164" s="54"/>
      <c r="M164" s="54"/>
    </row>
    <row r="165" spans="1:13" ht="13.5" thickBot="1" x14ac:dyDescent="0.25">
      <c r="A165" s="888" t="s">
        <v>1009</v>
      </c>
      <c r="B165" s="888"/>
      <c r="C165" s="888"/>
      <c r="D165" s="888"/>
      <c r="E165" s="74"/>
      <c r="F165" s="74"/>
      <c r="G165" s="74"/>
      <c r="H165" s="74"/>
      <c r="I165" s="74"/>
      <c r="J165" s="74"/>
      <c r="K165" s="74"/>
      <c r="L165" s="74"/>
      <c r="M165" s="74"/>
    </row>
    <row r="166" spans="1:13" x14ac:dyDescent="0.2">
      <c r="A166" s="881" t="s">
        <v>1008</v>
      </c>
      <c r="B166" s="892" t="s">
        <v>1007</v>
      </c>
      <c r="C166" s="73" t="s">
        <v>965</v>
      </c>
      <c r="D166" s="72" t="s">
        <v>999</v>
      </c>
      <c r="E166" s="113"/>
      <c r="F166" s="71"/>
      <c r="G166" s="71"/>
      <c r="H166" s="71"/>
      <c r="I166" s="71"/>
      <c r="J166" s="71"/>
      <c r="K166" s="71"/>
      <c r="L166" s="873">
        <f>'Интерактивный прайс-лист'!$F$26*VLOOKUP(C166,last!$B$1:$C$2166,2,0)</f>
        <v>96</v>
      </c>
      <c r="M166" s="874"/>
    </row>
    <row r="167" spans="1:13" x14ac:dyDescent="0.2">
      <c r="A167" s="882"/>
      <c r="B167" s="893"/>
      <c r="C167" s="70" t="s">
        <v>964</v>
      </c>
      <c r="D167" s="66" t="s">
        <v>999</v>
      </c>
      <c r="E167" s="110"/>
      <c r="F167" s="65"/>
      <c r="G167" s="65"/>
      <c r="H167" s="65"/>
      <c r="I167" s="65"/>
      <c r="J167" s="65"/>
      <c r="K167" s="65"/>
      <c r="L167" s="875">
        <f>'Интерактивный прайс-лист'!$F$26*VLOOKUP(C167,last!$B$1:$C$2166,2,0)</f>
        <v>272</v>
      </c>
      <c r="M167" s="876"/>
    </row>
    <row r="168" spans="1:13" ht="13.5" thickBot="1" x14ac:dyDescent="0.25">
      <c r="A168" s="883"/>
      <c r="B168" s="100" t="s">
        <v>1021</v>
      </c>
      <c r="C168" s="99" t="s">
        <v>950</v>
      </c>
      <c r="D168" s="77" t="s">
        <v>999</v>
      </c>
      <c r="E168" s="109"/>
      <c r="F168" s="58"/>
      <c r="G168" s="58"/>
      <c r="H168" s="58"/>
      <c r="I168" s="58"/>
      <c r="J168" s="58"/>
      <c r="K168" s="58"/>
      <c r="L168" s="877">
        <f>'Интерактивный прайс-лист'!$F$26*VLOOKUP(C168,last!$B$1:$C$2166,2,0)</f>
        <v>282</v>
      </c>
      <c r="M168" s="878"/>
    </row>
    <row r="169" spans="1:13" x14ac:dyDescent="0.2">
      <c r="A169" s="54"/>
      <c r="B169" s="54"/>
      <c r="C169" s="54"/>
      <c r="D169" s="55"/>
      <c r="E169" s="55"/>
      <c r="F169" s="55"/>
      <c r="G169" s="54"/>
      <c r="H169" s="54"/>
      <c r="I169" s="54"/>
      <c r="J169" s="54"/>
      <c r="K169" s="54"/>
      <c r="L169" s="54"/>
      <c r="M169" s="54"/>
    </row>
    <row r="170" spans="1:13" x14ac:dyDescent="0.2">
      <c r="A170" s="54"/>
      <c r="B170" s="54"/>
      <c r="C170" s="54"/>
      <c r="D170" s="55"/>
      <c r="E170" s="55"/>
      <c r="F170" s="55"/>
      <c r="G170" s="54"/>
      <c r="H170" s="54"/>
      <c r="I170" s="54"/>
      <c r="J170" s="54"/>
      <c r="K170" s="54"/>
      <c r="L170" s="54"/>
      <c r="M170" s="54"/>
    </row>
    <row r="171" spans="1:13" s="95" customFormat="1" ht="13.5" thickBot="1" x14ac:dyDescent="0.25">
      <c r="A171" s="97" t="s">
        <v>1020</v>
      </c>
      <c r="B171" s="97"/>
      <c r="C171" s="97"/>
      <c r="D171" s="97" t="s">
        <v>1023</v>
      </c>
      <c r="E171" s="96"/>
      <c r="F171" s="96"/>
      <c r="G171" s="96"/>
      <c r="H171" s="96"/>
      <c r="I171" s="96"/>
      <c r="J171" s="96"/>
      <c r="K171" s="96"/>
      <c r="L171" s="96"/>
      <c r="M171" s="96"/>
    </row>
    <row r="172" spans="1:13" x14ac:dyDescent="0.2">
      <c r="A172" s="879" t="s">
        <v>1019</v>
      </c>
      <c r="B172" s="880"/>
      <c r="C172" s="108"/>
      <c r="D172" s="129"/>
      <c r="E172" s="128"/>
      <c r="F172" s="106"/>
      <c r="G172" s="106"/>
      <c r="H172" s="106"/>
      <c r="I172" s="106"/>
      <c r="J172" s="106"/>
      <c r="K172" s="106"/>
      <c r="L172" s="127"/>
      <c r="M172" s="105" t="s">
        <v>748</v>
      </c>
    </row>
    <row r="173" spans="1:13" ht="13.5" thickBot="1" x14ac:dyDescent="0.25">
      <c r="A173" s="890" t="s">
        <v>1018</v>
      </c>
      <c r="B173" s="891"/>
      <c r="C173" s="104"/>
      <c r="D173" s="126"/>
      <c r="E173" s="125"/>
      <c r="F173" s="102"/>
      <c r="G173" s="102"/>
      <c r="H173" s="102"/>
      <c r="I173" s="102"/>
      <c r="J173" s="102"/>
      <c r="K173" s="102"/>
      <c r="L173" s="124"/>
      <c r="M173" s="101" t="s">
        <v>51</v>
      </c>
    </row>
    <row r="174" spans="1:13" x14ac:dyDescent="0.2">
      <c r="A174" s="904" t="s">
        <v>1017</v>
      </c>
      <c r="B174" s="905"/>
      <c r="C174" s="82" t="s">
        <v>1015</v>
      </c>
      <c r="D174" s="85" t="s">
        <v>1014</v>
      </c>
      <c r="E174" s="123"/>
      <c r="F174" s="84"/>
      <c r="G174" s="84"/>
      <c r="H174" s="84"/>
      <c r="I174" s="84"/>
      <c r="J174" s="84"/>
      <c r="K174" s="84"/>
      <c r="L174" s="122"/>
      <c r="M174" s="121">
        <v>9.5</v>
      </c>
    </row>
    <row r="175" spans="1:13" x14ac:dyDescent="0.2">
      <c r="A175" s="906" t="s">
        <v>1016</v>
      </c>
      <c r="B175" s="866"/>
      <c r="C175" s="82" t="s">
        <v>1015</v>
      </c>
      <c r="D175" s="66" t="s">
        <v>1014</v>
      </c>
      <c r="E175" s="120"/>
      <c r="F175" s="81"/>
      <c r="G175" s="81"/>
      <c r="H175" s="81"/>
      <c r="I175" s="81"/>
      <c r="J175" s="81"/>
      <c r="K175" s="81"/>
      <c r="L175" s="119"/>
      <c r="M175" s="118">
        <v>10.8</v>
      </c>
    </row>
    <row r="176" spans="1:13" x14ac:dyDescent="0.2">
      <c r="A176" s="865" t="s">
        <v>1012</v>
      </c>
      <c r="B176" s="867"/>
      <c r="C176" s="867"/>
      <c r="D176" s="66" t="s">
        <v>999</v>
      </c>
      <c r="E176" s="117"/>
      <c r="F176" s="79"/>
      <c r="G176" s="79"/>
      <c r="H176" s="79"/>
      <c r="I176" s="79"/>
      <c r="J176" s="79"/>
      <c r="K176" s="79"/>
      <c r="L176" s="116"/>
      <c r="M176" s="78">
        <f>'Интерактивный прайс-лист'!$F$26*VLOOKUP(M172,last!$B$1:$C$2099,2,0)</f>
        <v>2693</v>
      </c>
    </row>
    <row r="177" spans="1:13" x14ac:dyDescent="0.2">
      <c r="A177" s="865" t="s">
        <v>1011</v>
      </c>
      <c r="B177" s="867"/>
      <c r="C177" s="867"/>
      <c r="D177" s="66" t="s">
        <v>999</v>
      </c>
      <c r="E177" s="117"/>
      <c r="F177" s="79"/>
      <c r="G177" s="79"/>
      <c r="H177" s="79"/>
      <c r="I177" s="79"/>
      <c r="J177" s="79"/>
      <c r="K177" s="79"/>
      <c r="L177" s="116"/>
      <c r="M177" s="78">
        <f>'Интерактивный прайс-лист'!$F$26*VLOOKUP(M173,last!$B$1:$C$2099,2,0)</f>
        <v>4151</v>
      </c>
    </row>
    <row r="178" spans="1:13" ht="13.5" thickBot="1" x14ac:dyDescent="0.25">
      <c r="A178" s="868" t="s">
        <v>1010</v>
      </c>
      <c r="B178" s="870"/>
      <c r="C178" s="870"/>
      <c r="D178" s="77" t="s">
        <v>999</v>
      </c>
      <c r="E178" s="115"/>
      <c r="F178" s="76"/>
      <c r="G178" s="76"/>
      <c r="H178" s="76"/>
      <c r="I178" s="76"/>
      <c r="J178" s="76"/>
      <c r="K178" s="76"/>
      <c r="L178" s="114"/>
      <c r="M178" s="75">
        <f>SUM(M176:M177)</f>
        <v>6844</v>
      </c>
    </row>
    <row r="179" spans="1:13" x14ac:dyDescent="0.2">
      <c r="A179" s="54"/>
      <c r="B179" s="54"/>
      <c r="C179" s="54"/>
      <c r="D179" s="55"/>
      <c r="E179" s="55"/>
      <c r="F179" s="55"/>
      <c r="G179" s="54"/>
      <c r="H179" s="55"/>
      <c r="I179" s="54"/>
      <c r="J179" s="54"/>
      <c r="K179" s="54"/>
      <c r="L179" s="54"/>
      <c r="M179" s="54"/>
    </row>
    <row r="180" spans="1:13" ht="13.5" thickBot="1" x14ac:dyDescent="0.25">
      <c r="A180" s="888" t="s">
        <v>1009</v>
      </c>
      <c r="B180" s="888"/>
      <c r="C180" s="888"/>
      <c r="D180" s="888"/>
      <c r="E180" s="74"/>
      <c r="F180" s="74"/>
      <c r="G180" s="74"/>
      <c r="H180" s="74"/>
      <c r="I180" s="74"/>
      <c r="J180" s="74"/>
      <c r="K180" s="74"/>
      <c r="L180" s="74"/>
      <c r="M180" s="74"/>
    </row>
    <row r="181" spans="1:13" x14ac:dyDescent="0.2">
      <c r="A181" s="881" t="s">
        <v>1008</v>
      </c>
      <c r="B181" s="892" t="s">
        <v>1007</v>
      </c>
      <c r="C181" s="73" t="s">
        <v>965</v>
      </c>
      <c r="D181" s="72" t="s">
        <v>999</v>
      </c>
      <c r="E181" s="113"/>
      <c r="F181" s="71"/>
      <c r="G181" s="71"/>
      <c r="H181" s="71"/>
      <c r="I181" s="71"/>
      <c r="J181" s="71"/>
      <c r="K181" s="71"/>
      <c r="L181" s="112"/>
      <c r="M181" s="111">
        <f>'Интерактивный прайс-лист'!$F$26*VLOOKUP($C181,last!$B$1:$C$2166,2,0)</f>
        <v>96</v>
      </c>
    </row>
    <row r="182" spans="1:13" x14ac:dyDescent="0.2">
      <c r="A182" s="882"/>
      <c r="B182" s="893"/>
      <c r="C182" s="70" t="s">
        <v>964</v>
      </c>
      <c r="D182" s="66" t="s">
        <v>999</v>
      </c>
      <c r="E182" s="110"/>
      <c r="F182" s="65"/>
      <c r="G182" s="65"/>
      <c r="H182" s="65"/>
      <c r="I182" s="65"/>
      <c r="J182" s="65"/>
      <c r="K182" s="65"/>
      <c r="L182" s="64"/>
      <c r="M182" s="63">
        <f>'Интерактивный прайс-лист'!$F$26*VLOOKUP($C182,last!$B$1:$C$2166,2,0)</f>
        <v>272</v>
      </c>
    </row>
    <row r="183" spans="1:13" ht="13.5" thickBot="1" x14ac:dyDescent="0.25">
      <c r="A183" s="883"/>
      <c r="B183" s="100" t="s">
        <v>1021</v>
      </c>
      <c r="C183" s="99" t="s">
        <v>950</v>
      </c>
      <c r="D183" s="77" t="s">
        <v>999</v>
      </c>
      <c r="E183" s="109"/>
      <c r="F183" s="58"/>
      <c r="G183" s="58"/>
      <c r="H183" s="58"/>
      <c r="I183" s="58"/>
      <c r="J183" s="58"/>
      <c r="K183" s="58"/>
      <c r="L183" s="57"/>
      <c r="M183" s="56">
        <f>'Интерактивный прайс-лист'!$F$26*VLOOKUP($C183,last!$B$1:$C$2166,2,0)</f>
        <v>282</v>
      </c>
    </row>
    <row r="184" spans="1:13" s="54" customFormat="1" x14ac:dyDescent="0.2">
      <c r="D184" s="55"/>
      <c r="E184" s="55"/>
      <c r="F184" s="55"/>
    </row>
    <row r="185" spans="1:13" s="54" customFormat="1" x14ac:dyDescent="0.2">
      <c r="D185" s="55"/>
      <c r="E185" s="55"/>
      <c r="F185" s="55"/>
    </row>
    <row r="186" spans="1:13" s="95" customFormat="1" ht="13.5" thickBot="1" x14ac:dyDescent="0.25">
      <c r="A186" s="97" t="s">
        <v>1020</v>
      </c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</row>
    <row r="187" spans="1:13" x14ac:dyDescent="0.2">
      <c r="A187" s="879" t="s">
        <v>1019</v>
      </c>
      <c r="B187" s="880"/>
      <c r="C187" s="108"/>
      <c r="D187" s="107"/>
      <c r="E187" s="106"/>
      <c r="F187" s="106"/>
      <c r="G187" s="106"/>
      <c r="H187" s="106"/>
      <c r="I187" s="106"/>
      <c r="J187" s="106"/>
      <c r="K187" s="818"/>
      <c r="L187" s="106" t="s">
        <v>747</v>
      </c>
      <c r="M187" s="105" t="s">
        <v>749</v>
      </c>
    </row>
    <row r="188" spans="1:13" ht="13.5" thickBot="1" x14ac:dyDescent="0.25">
      <c r="A188" s="890" t="s">
        <v>1018</v>
      </c>
      <c r="B188" s="891"/>
      <c r="C188" s="104"/>
      <c r="D188" s="103"/>
      <c r="E188" s="102"/>
      <c r="F188" s="102"/>
      <c r="G188" s="102"/>
      <c r="H188" s="102"/>
      <c r="I188" s="102"/>
      <c r="J188" s="102"/>
      <c r="K188" s="817"/>
      <c r="L188" s="102" t="s">
        <v>205</v>
      </c>
      <c r="M188" s="101" t="s">
        <v>212</v>
      </c>
    </row>
    <row r="189" spans="1:13" x14ac:dyDescent="0.2">
      <c r="A189" s="904" t="s">
        <v>1017</v>
      </c>
      <c r="B189" s="905"/>
      <c r="C189" s="86" t="s">
        <v>1015</v>
      </c>
      <c r="D189" s="85" t="s">
        <v>1014</v>
      </c>
      <c r="E189" s="84"/>
      <c r="F189" s="84"/>
      <c r="G189" s="84"/>
      <c r="H189" s="84"/>
      <c r="I189" s="84"/>
      <c r="J189" s="84"/>
      <c r="K189" s="820"/>
      <c r="L189" s="84">
        <v>7.1</v>
      </c>
      <c r="M189" s="83">
        <v>10</v>
      </c>
    </row>
    <row r="190" spans="1:13" x14ac:dyDescent="0.2">
      <c r="A190" s="906" t="s">
        <v>1016</v>
      </c>
      <c r="B190" s="866"/>
      <c r="C190" s="82" t="s">
        <v>1015</v>
      </c>
      <c r="D190" s="66" t="s">
        <v>1014</v>
      </c>
      <c r="E190" s="81"/>
      <c r="F190" s="81"/>
      <c r="G190" s="81"/>
      <c r="H190" s="81"/>
      <c r="I190" s="81"/>
      <c r="J190" s="81"/>
      <c r="K190" s="819"/>
      <c r="L190" s="81">
        <v>8</v>
      </c>
      <c r="M190" s="80">
        <v>11.2</v>
      </c>
    </row>
    <row r="191" spans="1:13" x14ac:dyDescent="0.2">
      <c r="A191" s="865" t="s">
        <v>1012</v>
      </c>
      <c r="B191" s="867"/>
      <c r="C191" s="867"/>
      <c r="D191" s="66" t="s">
        <v>999</v>
      </c>
      <c r="E191" s="79"/>
      <c r="F191" s="79"/>
      <c r="G191" s="79"/>
      <c r="H191" s="79"/>
      <c r="I191" s="79"/>
      <c r="J191" s="79"/>
      <c r="K191" s="79"/>
      <c r="L191" s="79">
        <f>'Интерактивный прайс-лист'!$F$26*VLOOKUP(L187,last!$B$1:$C$2099,2,0)</f>
        <v>2262</v>
      </c>
      <c r="M191" s="78">
        <f>'Интерактивный прайс-лист'!$F$26*VLOOKUP(M187,last!$B$1:$C$2099,2,0)</f>
        <v>2490</v>
      </c>
    </row>
    <row r="192" spans="1:13" x14ac:dyDescent="0.2">
      <c r="A192" s="865" t="s">
        <v>1011</v>
      </c>
      <c r="B192" s="867"/>
      <c r="C192" s="867"/>
      <c r="D192" s="66" t="s">
        <v>999</v>
      </c>
      <c r="E192" s="79"/>
      <c r="F192" s="79"/>
      <c r="G192" s="79"/>
      <c r="H192" s="79"/>
      <c r="I192" s="79"/>
      <c r="J192" s="79"/>
      <c r="K192" s="79"/>
      <c r="L192" s="79">
        <f>'Интерактивный прайс-лист'!$F$26*VLOOKUP(L188,last!$B$1:$C$2099,2,0)</f>
        <v>2852</v>
      </c>
      <c r="M192" s="78">
        <f>'Интерактивный прайс-лист'!$F$26*VLOOKUP(M188,last!$B$1:$C$2099,2,0)</f>
        <v>3310</v>
      </c>
    </row>
    <row r="193" spans="1:13" ht="13.5" thickBot="1" x14ac:dyDescent="0.25">
      <c r="A193" s="868" t="s">
        <v>1010</v>
      </c>
      <c r="B193" s="870"/>
      <c r="C193" s="870"/>
      <c r="D193" s="77" t="s">
        <v>999</v>
      </c>
      <c r="E193" s="76"/>
      <c r="F193" s="76"/>
      <c r="G193" s="76"/>
      <c r="H193" s="76"/>
      <c r="I193" s="76"/>
      <c r="J193" s="76"/>
      <c r="K193" s="76"/>
      <c r="L193" s="76">
        <f>SUM(L191:L192)</f>
        <v>5114</v>
      </c>
      <c r="M193" s="75">
        <f>SUM(M191:M192)</f>
        <v>5800</v>
      </c>
    </row>
    <row r="194" spans="1:13" x14ac:dyDescent="0.2">
      <c r="A194" s="54"/>
      <c r="B194" s="54"/>
      <c r="C194" s="54"/>
      <c r="D194" s="55"/>
      <c r="E194" s="55"/>
      <c r="F194" s="55"/>
      <c r="G194" s="55"/>
      <c r="H194" s="55"/>
      <c r="I194" s="55"/>
      <c r="J194" s="55"/>
      <c r="K194" s="55"/>
      <c r="L194" s="55"/>
      <c r="M194" s="54"/>
    </row>
    <row r="195" spans="1:13" ht="13.5" thickBot="1" x14ac:dyDescent="0.25">
      <c r="A195" s="888" t="s">
        <v>1009</v>
      </c>
      <c r="B195" s="888"/>
      <c r="C195" s="888"/>
      <c r="D195" s="888"/>
      <c r="E195" s="74"/>
      <c r="F195" s="74"/>
      <c r="G195" s="74"/>
      <c r="H195" s="74"/>
      <c r="I195" s="74"/>
      <c r="J195" s="74"/>
      <c r="K195" s="74"/>
      <c r="L195" s="74"/>
      <c r="M195" s="74"/>
    </row>
    <row r="196" spans="1:13" x14ac:dyDescent="0.2">
      <c r="A196" s="881" t="s">
        <v>1008</v>
      </c>
      <c r="B196" s="892" t="s">
        <v>1007</v>
      </c>
      <c r="C196" s="73" t="s">
        <v>965</v>
      </c>
      <c r="D196" s="72" t="s">
        <v>999</v>
      </c>
      <c r="E196" s="71"/>
      <c r="F196" s="71"/>
      <c r="G196" s="71"/>
      <c r="H196" s="71"/>
      <c r="I196" s="71"/>
      <c r="J196" s="71"/>
      <c r="K196" s="71"/>
      <c r="L196" s="873">
        <f>'Интерактивный прайс-лист'!$F$26*VLOOKUP(C196,last!$B$1:$C$2166,2,0)</f>
        <v>96</v>
      </c>
      <c r="M196" s="874"/>
    </row>
    <row r="197" spans="1:13" x14ac:dyDescent="0.2">
      <c r="A197" s="889"/>
      <c r="B197" s="893"/>
      <c r="C197" s="70" t="s">
        <v>964</v>
      </c>
      <c r="D197" s="66" t="s">
        <v>999</v>
      </c>
      <c r="E197" s="65"/>
      <c r="F197" s="65"/>
      <c r="G197" s="65"/>
      <c r="H197" s="65"/>
      <c r="I197" s="65"/>
      <c r="J197" s="65"/>
      <c r="K197" s="65"/>
      <c r="L197" s="875">
        <f>'Интерактивный прайс-лист'!$F$26*VLOOKUP(C197,last!$B$1:$C$2166,2,0)</f>
        <v>272</v>
      </c>
      <c r="M197" s="876"/>
    </row>
    <row r="198" spans="1:13" x14ac:dyDescent="0.2">
      <c r="A198" s="69" t="s">
        <v>1006</v>
      </c>
      <c r="B198" s="68" t="s">
        <v>1022</v>
      </c>
      <c r="C198" s="67" t="s">
        <v>952</v>
      </c>
      <c r="D198" s="66" t="s">
        <v>999</v>
      </c>
      <c r="E198" s="65"/>
      <c r="F198" s="65"/>
      <c r="G198" s="65"/>
      <c r="H198" s="65"/>
      <c r="I198" s="65"/>
      <c r="J198" s="65"/>
      <c r="K198" s="65"/>
      <c r="L198" s="64">
        <f>'Интерактивный прайс-лист'!$F$26*VLOOKUP(C198,last!$B$1:$C$2166,2,0)</f>
        <v>305</v>
      </c>
      <c r="M198" s="63"/>
    </row>
    <row r="199" spans="1:13" ht="13.5" thickBot="1" x14ac:dyDescent="0.25">
      <c r="A199" s="62" t="s">
        <v>1005</v>
      </c>
      <c r="B199" s="100" t="s">
        <v>1021</v>
      </c>
      <c r="C199" s="99" t="s">
        <v>49</v>
      </c>
      <c r="D199" s="98" t="s">
        <v>999</v>
      </c>
      <c r="E199" s="58"/>
      <c r="F199" s="58"/>
      <c r="G199" s="58"/>
      <c r="H199" s="58"/>
      <c r="I199" s="58"/>
      <c r="J199" s="58"/>
      <c r="K199" s="58"/>
      <c r="L199" s="57"/>
      <c r="M199" s="56">
        <f>'Интерактивный прайс-лист'!$F$26*VLOOKUP(C199,last!$B$1:$C$2166,2,0)</f>
        <v>362</v>
      </c>
    </row>
    <row r="200" spans="1:13" x14ac:dyDescent="0.2">
      <c r="A200" s="54"/>
      <c r="B200" s="54"/>
      <c r="C200" s="54"/>
      <c r="D200" s="55"/>
      <c r="E200" s="55"/>
      <c r="F200" s="54"/>
      <c r="G200" s="54"/>
      <c r="H200" s="54"/>
      <c r="I200" s="54"/>
      <c r="J200" s="54"/>
      <c r="K200" s="54"/>
      <c r="L200" s="54"/>
      <c r="M200" s="54"/>
    </row>
    <row r="201" spans="1:13" x14ac:dyDescent="0.2">
      <c r="A201" s="54"/>
      <c r="B201" s="54"/>
      <c r="C201" s="54"/>
      <c r="D201" s="55"/>
      <c r="E201" s="55"/>
      <c r="F201" s="54"/>
      <c r="G201" s="54"/>
      <c r="H201" s="54"/>
      <c r="I201" s="54"/>
      <c r="J201" s="54"/>
      <c r="K201" s="54"/>
      <c r="L201" s="54"/>
      <c r="M201" s="54"/>
    </row>
    <row r="202" spans="1:13" s="95" customFormat="1" ht="13.5" thickBot="1" x14ac:dyDescent="0.25">
      <c r="A202" s="97" t="s">
        <v>1020</v>
      </c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</row>
    <row r="203" spans="1:13" x14ac:dyDescent="0.2">
      <c r="A203" s="930" t="s">
        <v>1019</v>
      </c>
      <c r="B203" s="931"/>
      <c r="C203" s="94"/>
      <c r="D203" s="93"/>
      <c r="E203" s="92"/>
      <c r="F203" s="92"/>
      <c r="G203" s="92"/>
      <c r="H203" s="92"/>
      <c r="I203" s="92"/>
      <c r="J203" s="92"/>
      <c r="K203" s="92"/>
      <c r="L203" s="92" t="s">
        <v>747</v>
      </c>
      <c r="M203" s="91" t="s">
        <v>749</v>
      </c>
    </row>
    <row r="204" spans="1:13" ht="13.5" thickBot="1" x14ac:dyDescent="0.25">
      <c r="A204" s="932" t="s">
        <v>1018</v>
      </c>
      <c r="B204" s="933"/>
      <c r="C204" s="90"/>
      <c r="D204" s="89"/>
      <c r="E204" s="88"/>
      <c r="F204" s="88"/>
      <c r="G204" s="88"/>
      <c r="H204" s="88"/>
      <c r="I204" s="88"/>
      <c r="J204" s="88"/>
      <c r="K204" s="88"/>
      <c r="L204" s="88" t="s">
        <v>188</v>
      </c>
      <c r="M204" s="87" t="s">
        <v>198</v>
      </c>
    </row>
    <row r="205" spans="1:13" x14ac:dyDescent="0.2">
      <c r="A205" s="904" t="s">
        <v>1017</v>
      </c>
      <c r="B205" s="905"/>
      <c r="C205" s="86" t="s">
        <v>1015</v>
      </c>
      <c r="D205" s="85" t="s">
        <v>1014</v>
      </c>
      <c r="E205" s="84"/>
      <c r="F205" s="84"/>
      <c r="G205" s="84"/>
      <c r="H205" s="84"/>
      <c r="I205" s="84"/>
      <c r="J205" s="84"/>
      <c r="K205" s="820"/>
      <c r="L205" s="84">
        <v>7.1</v>
      </c>
      <c r="M205" s="83">
        <v>10</v>
      </c>
    </row>
    <row r="206" spans="1:13" x14ac:dyDescent="0.2">
      <c r="A206" s="906" t="s">
        <v>1016</v>
      </c>
      <c r="B206" s="866"/>
      <c r="C206" s="82" t="s">
        <v>1015</v>
      </c>
      <c r="D206" s="66" t="s">
        <v>1014</v>
      </c>
      <c r="E206" s="81"/>
      <c r="F206" s="81"/>
      <c r="G206" s="81"/>
      <c r="H206" s="81"/>
      <c r="I206" s="81"/>
      <c r="J206" s="81"/>
      <c r="K206" s="819"/>
      <c r="L206" s="81" t="s">
        <v>1013</v>
      </c>
      <c r="M206" s="80" t="s">
        <v>1013</v>
      </c>
    </row>
    <row r="207" spans="1:13" x14ac:dyDescent="0.2">
      <c r="A207" s="865" t="s">
        <v>1012</v>
      </c>
      <c r="B207" s="867"/>
      <c r="C207" s="867"/>
      <c r="D207" s="66" t="s">
        <v>999</v>
      </c>
      <c r="E207" s="79"/>
      <c r="F207" s="79"/>
      <c r="G207" s="79"/>
      <c r="H207" s="79"/>
      <c r="I207" s="79"/>
      <c r="J207" s="79"/>
      <c r="K207" s="79"/>
      <c r="L207" s="79">
        <f>'Интерактивный прайс-лист'!$F$26*VLOOKUP(L203,last!$B$1:$C$2099,2,0)</f>
        <v>2262</v>
      </c>
      <c r="M207" s="78">
        <f>'Интерактивный прайс-лист'!$F$26*VLOOKUP(M203,last!$B$1:$C$2099,2,0)</f>
        <v>2490</v>
      </c>
    </row>
    <row r="208" spans="1:13" x14ac:dyDescent="0.2">
      <c r="A208" s="865" t="s">
        <v>1011</v>
      </c>
      <c r="B208" s="867"/>
      <c r="C208" s="867"/>
      <c r="D208" s="66" t="s">
        <v>999</v>
      </c>
      <c r="E208" s="79"/>
      <c r="F208" s="79"/>
      <c r="G208" s="79"/>
      <c r="H208" s="79"/>
      <c r="I208" s="79"/>
      <c r="J208" s="79"/>
      <c r="K208" s="79"/>
      <c r="L208" s="79">
        <f>'Интерактивный прайс-лист'!$F$26*VLOOKUP(L204,last!$B$1:$C$2099,2,0)</f>
        <v>2512</v>
      </c>
      <c r="M208" s="78">
        <f>'Интерактивный прайс-лист'!$F$26*VLOOKUP(M204,last!$B$1:$C$2099,2,0)</f>
        <v>2966</v>
      </c>
    </row>
    <row r="209" spans="1:13" ht="13.5" thickBot="1" x14ac:dyDescent="0.25">
      <c r="A209" s="868" t="s">
        <v>1010</v>
      </c>
      <c r="B209" s="870"/>
      <c r="C209" s="870"/>
      <c r="D209" s="77" t="s">
        <v>999</v>
      </c>
      <c r="E209" s="76"/>
      <c r="F209" s="76"/>
      <c r="G209" s="76"/>
      <c r="H209" s="76"/>
      <c r="I209" s="76"/>
      <c r="J209" s="76"/>
      <c r="K209" s="76"/>
      <c r="L209" s="76">
        <f>SUM(L207:L208)</f>
        <v>4774</v>
      </c>
      <c r="M209" s="75">
        <f>SUM(M207:M208)</f>
        <v>5456</v>
      </c>
    </row>
    <row r="210" spans="1:13" x14ac:dyDescent="0.2">
      <c r="A210" s="54"/>
      <c r="B210" s="54"/>
      <c r="C210" s="54"/>
      <c r="D210" s="55"/>
      <c r="E210" s="55"/>
      <c r="F210" s="54"/>
      <c r="G210" s="54"/>
      <c r="H210" s="54"/>
      <c r="I210" s="54"/>
      <c r="J210" s="54"/>
      <c r="K210" s="54"/>
      <c r="L210" s="54"/>
      <c r="M210" s="54"/>
    </row>
    <row r="211" spans="1:13" ht="13.5" thickBot="1" x14ac:dyDescent="0.25">
      <c r="A211" s="888" t="s">
        <v>1009</v>
      </c>
      <c r="B211" s="888"/>
      <c r="C211" s="888"/>
      <c r="D211" s="888"/>
      <c r="E211" s="74"/>
      <c r="F211" s="74"/>
      <c r="G211" s="74"/>
      <c r="H211" s="74"/>
      <c r="I211" s="74"/>
      <c r="J211" s="74"/>
      <c r="K211" s="74"/>
      <c r="L211" s="74"/>
      <c r="M211" s="74"/>
    </row>
    <row r="212" spans="1:13" x14ac:dyDescent="0.2">
      <c r="A212" s="881" t="s">
        <v>1008</v>
      </c>
      <c r="B212" s="892" t="s">
        <v>1007</v>
      </c>
      <c r="C212" s="73" t="s">
        <v>965</v>
      </c>
      <c r="D212" s="72" t="s">
        <v>999</v>
      </c>
      <c r="E212" s="71"/>
      <c r="F212" s="71"/>
      <c r="G212" s="71"/>
      <c r="H212" s="71"/>
      <c r="I212" s="71"/>
      <c r="J212" s="71"/>
      <c r="K212" s="71"/>
      <c r="L212" s="873">
        <f>'Интерактивный прайс-лист'!$F$26*VLOOKUP(C212,last!$B$1:$C$2166,2,0)</f>
        <v>96</v>
      </c>
      <c r="M212" s="874"/>
    </row>
    <row r="213" spans="1:13" x14ac:dyDescent="0.2">
      <c r="A213" s="889"/>
      <c r="B213" s="893"/>
      <c r="C213" s="70" t="s">
        <v>964</v>
      </c>
      <c r="D213" s="66" t="s">
        <v>999</v>
      </c>
      <c r="E213" s="65"/>
      <c r="F213" s="65"/>
      <c r="G213" s="65"/>
      <c r="H213" s="65"/>
      <c r="I213" s="65"/>
      <c r="J213" s="65"/>
      <c r="K213" s="65"/>
      <c r="L213" s="875">
        <f>'Интерактивный прайс-лист'!$F$26*VLOOKUP(C213,last!$B$1:$C$2166,2,0)</f>
        <v>272</v>
      </c>
      <c r="M213" s="876"/>
    </row>
    <row r="214" spans="1:13" x14ac:dyDescent="0.2">
      <c r="A214" s="69" t="s">
        <v>1006</v>
      </c>
      <c r="B214" s="68" t="s">
        <v>1004</v>
      </c>
      <c r="C214" s="67" t="s">
        <v>48</v>
      </c>
      <c r="D214" s="66" t="s">
        <v>999</v>
      </c>
      <c r="E214" s="65"/>
      <c r="F214" s="65"/>
      <c r="G214" s="65"/>
      <c r="H214" s="65"/>
      <c r="I214" s="65"/>
      <c r="J214" s="65"/>
      <c r="K214" s="65"/>
      <c r="L214" s="64">
        <f>'Интерактивный прайс-лист'!$F$26*VLOOKUP(C214,last!$B$1:$C$2166,2,0)</f>
        <v>362</v>
      </c>
      <c r="M214" s="63"/>
    </row>
    <row r="215" spans="1:13" ht="13.5" thickBot="1" x14ac:dyDescent="0.25">
      <c r="A215" s="62" t="s">
        <v>1005</v>
      </c>
      <c r="B215" s="61" t="s">
        <v>1004</v>
      </c>
      <c r="C215" s="60" t="s">
        <v>955</v>
      </c>
      <c r="D215" s="59" t="s">
        <v>999</v>
      </c>
      <c r="E215" s="58"/>
      <c r="F215" s="58"/>
      <c r="G215" s="58"/>
      <c r="H215" s="58"/>
      <c r="I215" s="58"/>
      <c r="J215" s="58"/>
      <c r="K215" s="58"/>
      <c r="L215" s="57"/>
      <c r="M215" s="56">
        <f>'Интерактивный прайс-лист'!$F$26*VLOOKUP(C215,last!$B$1:$C$2166,2,0)</f>
        <v>369</v>
      </c>
    </row>
    <row r="216" spans="1:13" x14ac:dyDescent="0.2">
      <c r="A216" s="54"/>
      <c r="B216" s="54"/>
      <c r="C216" s="54"/>
      <c r="D216" s="55"/>
      <c r="E216" s="55"/>
      <c r="F216" s="54"/>
      <c r="G216" s="54"/>
      <c r="H216" s="54"/>
      <c r="I216" s="54"/>
      <c r="J216" s="54"/>
      <c r="K216" s="54"/>
      <c r="L216" s="54"/>
      <c r="M216" s="54"/>
    </row>
    <row r="217" spans="1:13" x14ac:dyDescent="0.2">
      <c r="A217" s="54"/>
      <c r="B217" s="54"/>
      <c r="C217" s="54"/>
      <c r="D217" s="55"/>
      <c r="E217" s="55"/>
      <c r="F217" s="54"/>
      <c r="G217" s="54"/>
      <c r="H217" s="54"/>
      <c r="I217" s="54"/>
      <c r="J217" s="54"/>
      <c r="K217" s="54"/>
      <c r="L217" s="54"/>
      <c r="M217" s="54"/>
    </row>
    <row r="218" spans="1:13" s="54" customFormat="1" x14ac:dyDescent="0.2">
      <c r="D218" s="55"/>
      <c r="E218" s="55"/>
      <c r="F218" s="55"/>
    </row>
    <row r="219" spans="1:13" s="54" customFormat="1" x14ac:dyDescent="0.2">
      <c r="D219" s="55"/>
      <c r="E219" s="55"/>
      <c r="F219" s="55"/>
    </row>
    <row r="220" spans="1:13" s="54" customFormat="1" x14ac:dyDescent="0.2">
      <c r="D220" s="55"/>
      <c r="E220" s="55"/>
      <c r="F220" s="55"/>
    </row>
    <row r="221" spans="1:13" s="54" customFormat="1" x14ac:dyDescent="0.2">
      <c r="D221" s="55"/>
      <c r="E221" s="55"/>
      <c r="F221" s="55"/>
    </row>
    <row r="222" spans="1:13" s="54" customFormat="1" x14ac:dyDescent="0.2">
      <c r="D222" s="55"/>
      <c r="E222" s="55"/>
      <c r="F222" s="55"/>
    </row>
    <row r="223" spans="1:13" s="54" customFormat="1" x14ac:dyDescent="0.2">
      <c r="D223" s="55"/>
      <c r="E223" s="55"/>
      <c r="F223" s="55"/>
    </row>
    <row r="224" spans="1:13" s="54" customFormat="1" x14ac:dyDescent="0.2">
      <c r="D224" s="55"/>
      <c r="E224" s="55"/>
      <c r="F224" s="55"/>
    </row>
    <row r="225" spans="4:6" s="54" customFormat="1" x14ac:dyDescent="0.2">
      <c r="D225" s="55"/>
      <c r="E225" s="55"/>
      <c r="F225" s="55"/>
    </row>
    <row r="226" spans="4:6" s="54" customFormat="1" x14ac:dyDescent="0.2">
      <c r="D226" s="55"/>
      <c r="E226" s="55"/>
      <c r="F226" s="55"/>
    </row>
    <row r="227" spans="4:6" s="54" customFormat="1" x14ac:dyDescent="0.2">
      <c r="D227" s="55"/>
      <c r="E227" s="55"/>
      <c r="F227" s="55"/>
    </row>
    <row r="228" spans="4:6" s="54" customFormat="1" x14ac:dyDescent="0.2">
      <c r="D228" s="55"/>
      <c r="E228" s="55"/>
      <c r="F228" s="55"/>
    </row>
    <row r="229" spans="4:6" s="54" customFormat="1" x14ac:dyDescent="0.2">
      <c r="D229" s="55"/>
      <c r="E229" s="55"/>
      <c r="F229" s="55"/>
    </row>
    <row r="230" spans="4:6" s="54" customFormat="1" x14ac:dyDescent="0.2">
      <c r="D230" s="55"/>
      <c r="E230" s="55"/>
      <c r="F230" s="55"/>
    </row>
    <row r="231" spans="4:6" s="54" customFormat="1" x14ac:dyDescent="0.2">
      <c r="D231" s="55"/>
      <c r="E231" s="55"/>
      <c r="F231" s="55"/>
    </row>
    <row r="232" spans="4:6" s="54" customFormat="1" x14ac:dyDescent="0.2">
      <c r="D232" s="55"/>
      <c r="E232" s="55"/>
      <c r="F232" s="55"/>
    </row>
    <row r="233" spans="4:6" s="54" customFormat="1" x14ac:dyDescent="0.2">
      <c r="D233" s="55"/>
      <c r="E233" s="55"/>
      <c r="F233" s="55"/>
    </row>
    <row r="234" spans="4:6" s="54" customFormat="1" x14ac:dyDescent="0.2">
      <c r="D234" s="55"/>
      <c r="E234" s="55"/>
      <c r="F234" s="55"/>
    </row>
    <row r="235" spans="4:6" s="54" customFormat="1" x14ac:dyDescent="0.2">
      <c r="D235" s="55"/>
      <c r="E235" s="55"/>
      <c r="F235" s="55"/>
    </row>
    <row r="236" spans="4:6" s="54" customFormat="1" x14ac:dyDescent="0.2">
      <c r="D236" s="55"/>
      <c r="E236" s="55"/>
      <c r="F236" s="55"/>
    </row>
    <row r="237" spans="4:6" s="54" customFormat="1" x14ac:dyDescent="0.2">
      <c r="D237" s="55"/>
      <c r="E237" s="55"/>
      <c r="F237" s="55"/>
    </row>
    <row r="238" spans="4:6" s="54" customFormat="1" x14ac:dyDescent="0.2">
      <c r="D238" s="55"/>
      <c r="E238" s="55"/>
      <c r="F238" s="55"/>
    </row>
    <row r="239" spans="4:6" s="54" customFormat="1" x14ac:dyDescent="0.2">
      <c r="D239" s="55"/>
      <c r="E239" s="55"/>
      <c r="F239" s="55"/>
    </row>
    <row r="240" spans="4:6" s="54" customFormat="1" x14ac:dyDescent="0.2">
      <c r="D240" s="55"/>
      <c r="E240" s="55"/>
      <c r="F240" s="55"/>
    </row>
    <row r="241" spans="4:6" s="54" customFormat="1" x14ac:dyDescent="0.2">
      <c r="D241" s="55"/>
      <c r="E241" s="55"/>
      <c r="F241" s="55"/>
    </row>
    <row r="242" spans="4:6" s="54" customFormat="1" x14ac:dyDescent="0.2">
      <c r="D242" s="55"/>
      <c r="E242" s="55"/>
      <c r="F242" s="55"/>
    </row>
    <row r="243" spans="4:6" s="54" customFormat="1" x14ac:dyDescent="0.2">
      <c r="D243" s="55"/>
      <c r="E243" s="55"/>
      <c r="F243" s="55"/>
    </row>
    <row r="244" spans="4:6" s="54" customFormat="1" x14ac:dyDescent="0.2">
      <c r="D244" s="55"/>
      <c r="E244" s="55"/>
      <c r="F244" s="55"/>
    </row>
    <row r="245" spans="4:6" s="54" customFormat="1" x14ac:dyDescent="0.2">
      <c r="D245" s="55"/>
      <c r="E245" s="55"/>
      <c r="F245" s="55"/>
    </row>
    <row r="246" spans="4:6" s="54" customFormat="1" x14ac:dyDescent="0.2">
      <c r="D246" s="55"/>
      <c r="E246" s="55"/>
      <c r="F246" s="55"/>
    </row>
    <row r="247" spans="4:6" s="54" customFormat="1" x14ac:dyDescent="0.2">
      <c r="D247" s="55"/>
      <c r="E247" s="55"/>
      <c r="F247" s="55"/>
    </row>
    <row r="248" spans="4:6" s="54" customFormat="1" x14ac:dyDescent="0.2">
      <c r="D248" s="55"/>
      <c r="E248" s="55"/>
      <c r="F248" s="55"/>
    </row>
    <row r="249" spans="4:6" s="54" customFormat="1" x14ac:dyDescent="0.2">
      <c r="D249" s="55"/>
      <c r="E249" s="55"/>
      <c r="F249" s="55"/>
    </row>
    <row r="250" spans="4:6" s="54" customFormat="1" x14ac:dyDescent="0.2">
      <c r="D250" s="55"/>
      <c r="E250" s="55"/>
      <c r="F250" s="55"/>
    </row>
    <row r="251" spans="4:6" s="54" customFormat="1" x14ac:dyDescent="0.2">
      <c r="D251" s="55"/>
      <c r="E251" s="55"/>
      <c r="F251" s="55"/>
    </row>
    <row r="252" spans="4:6" s="54" customFormat="1" x14ac:dyDescent="0.2">
      <c r="D252" s="55"/>
      <c r="E252" s="55"/>
      <c r="F252" s="55"/>
    </row>
    <row r="253" spans="4:6" s="54" customFormat="1" x14ac:dyDescent="0.2">
      <c r="D253" s="55"/>
      <c r="E253" s="55"/>
      <c r="F253" s="55"/>
    </row>
    <row r="254" spans="4:6" s="54" customFormat="1" x14ac:dyDescent="0.2">
      <c r="D254" s="55"/>
      <c r="E254" s="55"/>
      <c r="F254" s="55"/>
    </row>
    <row r="255" spans="4:6" s="54" customFormat="1" x14ac:dyDescent="0.2">
      <c r="D255" s="55"/>
      <c r="E255" s="55"/>
      <c r="F255" s="55"/>
    </row>
    <row r="256" spans="4:6" s="54" customFormat="1" x14ac:dyDescent="0.2">
      <c r="D256" s="55"/>
      <c r="E256" s="55"/>
      <c r="F256" s="55"/>
    </row>
    <row r="257" spans="4:6" s="54" customFormat="1" x14ac:dyDescent="0.2">
      <c r="D257" s="55"/>
      <c r="E257" s="55"/>
      <c r="F257" s="55"/>
    </row>
    <row r="258" spans="4:6" s="54" customFormat="1" x14ac:dyDescent="0.2">
      <c r="D258" s="55"/>
      <c r="E258" s="55"/>
      <c r="F258" s="55"/>
    </row>
    <row r="259" spans="4:6" s="54" customFormat="1" x14ac:dyDescent="0.2">
      <c r="D259" s="55"/>
      <c r="E259" s="55"/>
      <c r="F259" s="55"/>
    </row>
    <row r="260" spans="4:6" s="54" customFormat="1" x14ac:dyDescent="0.2">
      <c r="D260" s="55"/>
      <c r="E260" s="55"/>
      <c r="F260" s="55"/>
    </row>
    <row r="261" spans="4:6" s="54" customFormat="1" x14ac:dyDescent="0.2">
      <c r="D261" s="55"/>
      <c r="E261" s="55"/>
      <c r="F261" s="55"/>
    </row>
    <row r="262" spans="4:6" s="54" customFormat="1" x14ac:dyDescent="0.2">
      <c r="D262" s="55"/>
      <c r="E262" s="55"/>
      <c r="F262" s="55"/>
    </row>
    <row r="263" spans="4:6" s="54" customFormat="1" x14ac:dyDescent="0.2">
      <c r="D263" s="55"/>
      <c r="E263" s="55"/>
      <c r="F263" s="55"/>
    </row>
    <row r="264" spans="4:6" s="54" customFormat="1" x14ac:dyDescent="0.2">
      <c r="D264" s="55"/>
      <c r="E264" s="55"/>
      <c r="F264" s="55"/>
    </row>
    <row r="265" spans="4:6" s="54" customFormat="1" x14ac:dyDescent="0.2">
      <c r="D265" s="55"/>
      <c r="E265" s="55"/>
      <c r="F265" s="55"/>
    </row>
    <row r="266" spans="4:6" s="54" customFormat="1" x14ac:dyDescent="0.2">
      <c r="D266" s="55"/>
      <c r="E266" s="55"/>
      <c r="F266" s="55"/>
    </row>
    <row r="267" spans="4:6" s="54" customFormat="1" x14ac:dyDescent="0.2">
      <c r="D267" s="55"/>
      <c r="E267" s="55"/>
      <c r="F267" s="55"/>
    </row>
    <row r="268" spans="4:6" s="54" customFormat="1" x14ac:dyDescent="0.2">
      <c r="D268" s="55"/>
      <c r="E268" s="55"/>
      <c r="F268" s="55"/>
    </row>
    <row r="269" spans="4:6" s="54" customFormat="1" x14ac:dyDescent="0.2">
      <c r="D269" s="55"/>
      <c r="E269" s="55"/>
      <c r="F269" s="55"/>
    </row>
    <row r="270" spans="4:6" s="54" customFormat="1" x14ac:dyDescent="0.2">
      <c r="D270" s="55"/>
      <c r="E270" s="55"/>
      <c r="F270" s="55"/>
    </row>
    <row r="271" spans="4:6" s="54" customFormat="1" x14ac:dyDescent="0.2">
      <c r="D271" s="55"/>
      <c r="E271" s="55"/>
      <c r="F271" s="55"/>
    </row>
    <row r="272" spans="4:6" s="54" customFormat="1" x14ac:dyDescent="0.2">
      <c r="D272" s="55"/>
      <c r="E272" s="55"/>
      <c r="F272" s="55"/>
    </row>
    <row r="273" spans="4:6" s="54" customFormat="1" x14ac:dyDescent="0.2">
      <c r="D273" s="55"/>
      <c r="E273" s="55"/>
      <c r="F273" s="55"/>
    </row>
    <row r="274" spans="4:6" s="54" customFormat="1" x14ac:dyDescent="0.2">
      <c r="D274" s="55"/>
      <c r="E274" s="55"/>
      <c r="F274" s="55"/>
    </row>
    <row r="275" spans="4:6" s="54" customFormat="1" x14ac:dyDescent="0.2">
      <c r="D275" s="55"/>
      <c r="E275" s="55"/>
      <c r="F275" s="55"/>
    </row>
    <row r="276" spans="4:6" s="54" customFormat="1" x14ac:dyDescent="0.2">
      <c r="D276" s="55"/>
      <c r="E276" s="55"/>
      <c r="F276" s="55"/>
    </row>
    <row r="277" spans="4:6" s="54" customFormat="1" x14ac:dyDescent="0.2">
      <c r="D277" s="55"/>
      <c r="E277" s="55"/>
      <c r="F277" s="55"/>
    </row>
    <row r="278" spans="4:6" s="54" customFormat="1" x14ac:dyDescent="0.2">
      <c r="D278" s="55"/>
      <c r="E278" s="55"/>
      <c r="F278" s="55"/>
    </row>
    <row r="279" spans="4:6" s="54" customFormat="1" x14ac:dyDescent="0.2">
      <c r="D279" s="55"/>
      <c r="E279" s="55"/>
      <c r="F279" s="55"/>
    </row>
    <row r="280" spans="4:6" s="54" customFormat="1" x14ac:dyDescent="0.2">
      <c r="D280" s="55"/>
      <c r="E280" s="55"/>
      <c r="F280" s="55"/>
    </row>
    <row r="281" spans="4:6" s="54" customFormat="1" x14ac:dyDescent="0.2">
      <c r="D281" s="55"/>
      <c r="E281" s="55"/>
      <c r="F281" s="55"/>
    </row>
    <row r="282" spans="4:6" s="54" customFormat="1" x14ac:dyDescent="0.2">
      <c r="D282" s="55"/>
      <c r="E282" s="55"/>
      <c r="F282" s="55"/>
    </row>
    <row r="283" spans="4:6" s="54" customFormat="1" x14ac:dyDescent="0.2">
      <c r="D283" s="55"/>
      <c r="E283" s="55"/>
      <c r="F283" s="55"/>
    </row>
    <row r="284" spans="4:6" s="54" customFormat="1" x14ac:dyDescent="0.2">
      <c r="D284" s="55"/>
      <c r="E284" s="55"/>
      <c r="F284" s="55"/>
    </row>
    <row r="285" spans="4:6" s="54" customFormat="1" x14ac:dyDescent="0.2">
      <c r="D285" s="55"/>
      <c r="E285" s="55"/>
      <c r="F285" s="55"/>
    </row>
    <row r="286" spans="4:6" s="54" customFormat="1" x14ac:dyDescent="0.2">
      <c r="D286" s="55"/>
      <c r="E286" s="55"/>
      <c r="F286" s="55"/>
    </row>
    <row r="287" spans="4:6" s="54" customFormat="1" x14ac:dyDescent="0.2">
      <c r="D287" s="55"/>
      <c r="E287" s="55"/>
      <c r="F287" s="55"/>
    </row>
    <row r="288" spans="4:6" s="54" customFormat="1" x14ac:dyDescent="0.2">
      <c r="D288" s="55"/>
      <c r="E288" s="55"/>
      <c r="F288" s="55"/>
    </row>
    <row r="289" spans="4:6" s="54" customFormat="1" x14ac:dyDescent="0.2">
      <c r="D289" s="55"/>
      <c r="E289" s="55"/>
      <c r="F289" s="55"/>
    </row>
    <row r="290" spans="4:6" s="54" customFormat="1" x14ac:dyDescent="0.2">
      <c r="D290" s="55"/>
      <c r="E290" s="55"/>
      <c r="F290" s="55"/>
    </row>
    <row r="291" spans="4:6" s="54" customFormat="1" x14ac:dyDescent="0.2">
      <c r="D291" s="55"/>
      <c r="E291" s="55"/>
      <c r="F291" s="55"/>
    </row>
    <row r="292" spans="4:6" s="54" customFormat="1" x14ac:dyDescent="0.2">
      <c r="D292" s="55"/>
      <c r="E292" s="55"/>
      <c r="F292" s="55"/>
    </row>
    <row r="293" spans="4:6" s="54" customFormat="1" x14ac:dyDescent="0.2">
      <c r="D293" s="55"/>
      <c r="E293" s="55"/>
      <c r="F293" s="55"/>
    </row>
    <row r="294" spans="4:6" s="54" customFormat="1" x14ac:dyDescent="0.2">
      <c r="D294" s="55"/>
      <c r="E294" s="55"/>
      <c r="F294" s="55"/>
    </row>
    <row r="295" spans="4:6" s="54" customFormat="1" x14ac:dyDescent="0.2">
      <c r="D295" s="55"/>
      <c r="E295" s="55"/>
      <c r="F295" s="55"/>
    </row>
    <row r="296" spans="4:6" s="54" customFormat="1" x14ac:dyDescent="0.2">
      <c r="D296" s="55"/>
      <c r="E296" s="55"/>
      <c r="F296" s="55"/>
    </row>
    <row r="297" spans="4:6" s="54" customFormat="1" x14ac:dyDescent="0.2">
      <c r="D297" s="55"/>
      <c r="E297" s="55"/>
      <c r="F297" s="55"/>
    </row>
    <row r="298" spans="4:6" s="54" customFormat="1" x14ac:dyDescent="0.2">
      <c r="D298" s="55"/>
      <c r="E298" s="55"/>
      <c r="F298" s="55"/>
    </row>
    <row r="299" spans="4:6" s="54" customFormat="1" x14ac:dyDescent="0.2">
      <c r="D299" s="55"/>
      <c r="E299" s="55"/>
      <c r="F299" s="55"/>
    </row>
    <row r="300" spans="4:6" s="54" customFormat="1" x14ac:dyDescent="0.2">
      <c r="D300" s="55"/>
      <c r="E300" s="55"/>
      <c r="F300" s="55"/>
    </row>
    <row r="301" spans="4:6" s="54" customFormat="1" x14ac:dyDescent="0.2">
      <c r="D301" s="55"/>
      <c r="E301" s="55"/>
      <c r="F301" s="55"/>
    </row>
    <row r="302" spans="4:6" s="54" customFormat="1" x14ac:dyDescent="0.2">
      <c r="D302" s="55"/>
      <c r="E302" s="55"/>
      <c r="F302" s="55"/>
    </row>
    <row r="303" spans="4:6" s="54" customFormat="1" x14ac:dyDescent="0.2">
      <c r="D303" s="55"/>
      <c r="E303" s="55"/>
      <c r="F303" s="55"/>
    </row>
    <row r="304" spans="4:6" s="54" customFormat="1" x14ac:dyDescent="0.2">
      <c r="D304" s="55"/>
      <c r="E304" s="55"/>
      <c r="F304" s="55"/>
    </row>
    <row r="305" spans="4:6" s="54" customFormat="1" x14ac:dyDescent="0.2">
      <c r="D305" s="55"/>
      <c r="E305" s="55"/>
      <c r="F305" s="55"/>
    </row>
    <row r="306" spans="4:6" s="54" customFormat="1" x14ac:dyDescent="0.2">
      <c r="D306" s="55"/>
      <c r="E306" s="55"/>
      <c r="F306" s="55"/>
    </row>
    <row r="307" spans="4:6" s="54" customFormat="1" x14ac:dyDescent="0.2">
      <c r="D307" s="55"/>
      <c r="E307" s="55"/>
      <c r="F307" s="55"/>
    </row>
    <row r="308" spans="4:6" s="54" customFormat="1" x14ac:dyDescent="0.2">
      <c r="D308" s="55"/>
      <c r="E308" s="55"/>
      <c r="F308" s="55"/>
    </row>
    <row r="309" spans="4:6" s="54" customFormat="1" x14ac:dyDescent="0.2">
      <c r="D309" s="55"/>
      <c r="E309" s="55"/>
      <c r="F309" s="55"/>
    </row>
    <row r="310" spans="4:6" s="54" customFormat="1" x14ac:dyDescent="0.2">
      <c r="D310" s="55"/>
      <c r="E310" s="55"/>
      <c r="F310" s="55"/>
    </row>
    <row r="311" spans="4:6" s="54" customFormat="1" x14ac:dyDescent="0.2">
      <c r="D311" s="55"/>
      <c r="E311" s="55"/>
      <c r="F311" s="55"/>
    </row>
    <row r="312" spans="4:6" s="54" customFormat="1" x14ac:dyDescent="0.2">
      <c r="D312" s="55"/>
      <c r="E312" s="55"/>
      <c r="F312" s="55"/>
    </row>
    <row r="313" spans="4:6" s="54" customFormat="1" x14ac:dyDescent="0.2">
      <c r="D313" s="55"/>
      <c r="E313" s="55"/>
      <c r="F313" s="55"/>
    </row>
    <row r="314" spans="4:6" s="54" customFormat="1" x14ac:dyDescent="0.2">
      <c r="D314" s="55"/>
      <c r="E314" s="55"/>
      <c r="F314" s="55"/>
    </row>
    <row r="315" spans="4:6" s="54" customFormat="1" x14ac:dyDescent="0.2">
      <c r="D315" s="55"/>
      <c r="E315" s="55"/>
      <c r="F315" s="55"/>
    </row>
    <row r="316" spans="4:6" s="54" customFormat="1" x14ac:dyDescent="0.2">
      <c r="D316" s="55"/>
      <c r="E316" s="55"/>
      <c r="F316" s="55"/>
    </row>
    <row r="317" spans="4:6" s="54" customFormat="1" x14ac:dyDescent="0.2">
      <c r="D317" s="55"/>
      <c r="E317" s="55"/>
      <c r="F317" s="55"/>
    </row>
    <row r="318" spans="4:6" s="54" customFormat="1" x14ac:dyDescent="0.2">
      <c r="D318" s="55"/>
      <c r="E318" s="55"/>
      <c r="F318" s="55"/>
    </row>
    <row r="319" spans="4:6" s="54" customFormat="1" x14ac:dyDescent="0.2">
      <c r="D319" s="55"/>
      <c r="E319" s="55"/>
      <c r="F319" s="55"/>
    </row>
    <row r="320" spans="4:6" s="54" customFormat="1" x14ac:dyDescent="0.2">
      <c r="D320" s="55"/>
      <c r="E320" s="55"/>
      <c r="F320" s="55"/>
    </row>
    <row r="321" spans="4:6" s="54" customFormat="1" x14ac:dyDescent="0.2">
      <c r="D321" s="55"/>
      <c r="E321" s="55"/>
      <c r="F321" s="55"/>
    </row>
    <row r="322" spans="4:6" s="54" customFormat="1" x14ac:dyDescent="0.2">
      <c r="D322" s="55"/>
      <c r="E322" s="55"/>
      <c r="F322" s="55"/>
    </row>
    <row r="323" spans="4:6" s="54" customFormat="1" x14ac:dyDescent="0.2">
      <c r="D323" s="55"/>
      <c r="E323" s="55"/>
      <c r="F323" s="55"/>
    </row>
    <row r="324" spans="4:6" s="54" customFormat="1" x14ac:dyDescent="0.2">
      <c r="D324" s="55"/>
      <c r="E324" s="55"/>
      <c r="F324" s="55"/>
    </row>
    <row r="325" spans="4:6" s="54" customFormat="1" x14ac:dyDescent="0.2">
      <c r="D325" s="55"/>
      <c r="E325" s="55"/>
      <c r="F325" s="55"/>
    </row>
    <row r="326" spans="4:6" s="54" customFormat="1" x14ac:dyDescent="0.2">
      <c r="D326" s="55"/>
      <c r="E326" s="55"/>
      <c r="F326" s="55"/>
    </row>
    <row r="327" spans="4:6" s="54" customFormat="1" x14ac:dyDescent="0.2">
      <c r="D327" s="55"/>
      <c r="E327" s="55"/>
      <c r="F327" s="55"/>
    </row>
    <row r="328" spans="4:6" s="54" customFormat="1" x14ac:dyDescent="0.2">
      <c r="D328" s="55"/>
      <c r="E328" s="55"/>
      <c r="F328" s="55"/>
    </row>
    <row r="329" spans="4:6" s="54" customFormat="1" x14ac:dyDescent="0.2">
      <c r="D329" s="55"/>
      <c r="E329" s="55"/>
      <c r="F329" s="55"/>
    </row>
    <row r="330" spans="4:6" s="54" customFormat="1" x14ac:dyDescent="0.2">
      <c r="D330" s="55"/>
      <c r="E330" s="55"/>
      <c r="F330" s="55"/>
    </row>
    <row r="331" spans="4:6" s="54" customFormat="1" x14ac:dyDescent="0.2">
      <c r="D331" s="55"/>
      <c r="E331" s="55"/>
      <c r="F331" s="55"/>
    </row>
    <row r="332" spans="4:6" s="54" customFormat="1" x14ac:dyDescent="0.2">
      <c r="D332" s="55"/>
      <c r="E332" s="55"/>
      <c r="F332" s="55"/>
    </row>
    <row r="333" spans="4:6" s="54" customFormat="1" x14ac:dyDescent="0.2">
      <c r="D333" s="55"/>
      <c r="E333" s="55"/>
      <c r="F333" s="55"/>
    </row>
    <row r="334" spans="4:6" s="54" customFormat="1" x14ac:dyDescent="0.2">
      <c r="D334" s="55"/>
      <c r="E334" s="55"/>
      <c r="F334" s="55"/>
    </row>
    <row r="335" spans="4:6" s="54" customFormat="1" x14ac:dyDescent="0.2">
      <c r="D335" s="55"/>
      <c r="E335" s="55"/>
      <c r="F335" s="55"/>
    </row>
    <row r="336" spans="4:6" s="54" customFormat="1" x14ac:dyDescent="0.2">
      <c r="D336" s="55"/>
      <c r="E336" s="55"/>
      <c r="F336" s="55"/>
    </row>
    <row r="337" spans="4:6" s="54" customFormat="1" x14ac:dyDescent="0.2">
      <c r="D337" s="55"/>
      <c r="E337" s="55"/>
      <c r="F337" s="55"/>
    </row>
    <row r="338" spans="4:6" s="54" customFormat="1" x14ac:dyDescent="0.2">
      <c r="D338" s="55"/>
      <c r="E338" s="55"/>
      <c r="F338" s="55"/>
    </row>
    <row r="339" spans="4:6" s="54" customFormat="1" x14ac:dyDescent="0.2">
      <c r="D339" s="55"/>
      <c r="E339" s="55"/>
      <c r="F339" s="55"/>
    </row>
    <row r="340" spans="4:6" s="54" customFormat="1" x14ac:dyDescent="0.2">
      <c r="D340" s="55"/>
      <c r="E340" s="55"/>
      <c r="F340" s="55"/>
    </row>
    <row r="341" spans="4:6" s="54" customFormat="1" x14ac:dyDescent="0.2">
      <c r="D341" s="55"/>
      <c r="E341" s="55"/>
      <c r="F341" s="55"/>
    </row>
    <row r="342" spans="4:6" s="54" customFormat="1" x14ac:dyDescent="0.2">
      <c r="D342" s="55"/>
      <c r="E342" s="55"/>
      <c r="F342" s="55"/>
    </row>
    <row r="343" spans="4:6" s="54" customFormat="1" x14ac:dyDescent="0.2">
      <c r="D343" s="55"/>
      <c r="E343" s="55"/>
      <c r="F343" s="55"/>
    </row>
    <row r="344" spans="4:6" s="54" customFormat="1" x14ac:dyDescent="0.2">
      <c r="D344" s="55"/>
      <c r="E344" s="55"/>
      <c r="F344" s="55"/>
    </row>
    <row r="345" spans="4:6" s="54" customFormat="1" x14ac:dyDescent="0.2">
      <c r="D345" s="55"/>
      <c r="E345" s="55"/>
      <c r="F345" s="55"/>
    </row>
    <row r="346" spans="4:6" s="54" customFormat="1" x14ac:dyDescent="0.2">
      <c r="D346" s="55"/>
      <c r="E346" s="55"/>
      <c r="F346" s="55"/>
    </row>
    <row r="347" spans="4:6" s="54" customFormat="1" x14ac:dyDescent="0.2">
      <c r="D347" s="55"/>
      <c r="E347" s="55"/>
      <c r="F347" s="55"/>
    </row>
    <row r="348" spans="4:6" s="54" customFormat="1" x14ac:dyDescent="0.2">
      <c r="D348" s="55"/>
      <c r="E348" s="55"/>
      <c r="F348" s="55"/>
    </row>
    <row r="349" spans="4:6" s="54" customFormat="1" x14ac:dyDescent="0.2">
      <c r="D349" s="55"/>
      <c r="E349" s="55"/>
      <c r="F349" s="55"/>
    </row>
    <row r="350" spans="4:6" s="54" customFormat="1" x14ac:dyDescent="0.2">
      <c r="D350" s="55"/>
      <c r="E350" s="55"/>
      <c r="F350" s="55"/>
    </row>
    <row r="351" spans="4:6" s="54" customFormat="1" x14ac:dyDescent="0.2">
      <c r="D351" s="55"/>
      <c r="E351" s="55"/>
      <c r="F351" s="55"/>
    </row>
    <row r="352" spans="4:6" s="54" customFormat="1" x14ac:dyDescent="0.2">
      <c r="D352" s="55"/>
      <c r="E352" s="55"/>
      <c r="F352" s="55"/>
    </row>
    <row r="353" spans="4:6" s="54" customFormat="1" x14ac:dyDescent="0.2">
      <c r="D353" s="55"/>
      <c r="E353" s="55"/>
      <c r="F353" s="55"/>
    </row>
    <row r="354" spans="4:6" s="54" customFormat="1" x14ac:dyDescent="0.2">
      <c r="D354" s="55"/>
      <c r="E354" s="55"/>
      <c r="F354" s="55"/>
    </row>
    <row r="355" spans="4:6" s="54" customFormat="1" x14ac:dyDescent="0.2">
      <c r="D355" s="55"/>
      <c r="E355" s="55"/>
      <c r="F355" s="55"/>
    </row>
    <row r="356" spans="4:6" s="54" customFormat="1" x14ac:dyDescent="0.2">
      <c r="D356" s="55"/>
      <c r="E356" s="55"/>
      <c r="F356" s="55"/>
    </row>
    <row r="357" spans="4:6" s="54" customFormat="1" x14ac:dyDescent="0.2">
      <c r="D357" s="55"/>
      <c r="E357" s="55"/>
      <c r="F357" s="55"/>
    </row>
    <row r="358" spans="4:6" s="54" customFormat="1" x14ac:dyDescent="0.2">
      <c r="D358" s="55"/>
      <c r="E358" s="55"/>
      <c r="F358" s="55"/>
    </row>
    <row r="359" spans="4:6" s="54" customFormat="1" x14ac:dyDescent="0.2">
      <c r="D359" s="55"/>
      <c r="E359" s="55"/>
      <c r="F359" s="55"/>
    </row>
    <row r="360" spans="4:6" s="54" customFormat="1" x14ac:dyDescent="0.2">
      <c r="D360" s="55"/>
      <c r="E360" s="55"/>
      <c r="F360" s="55"/>
    </row>
    <row r="361" spans="4:6" s="54" customFormat="1" x14ac:dyDescent="0.2">
      <c r="D361" s="55"/>
      <c r="E361" s="55"/>
      <c r="F361" s="55"/>
    </row>
    <row r="362" spans="4:6" s="54" customFormat="1" x14ac:dyDescent="0.2">
      <c r="D362" s="55"/>
      <c r="E362" s="55"/>
      <c r="F362" s="55"/>
    </row>
    <row r="363" spans="4:6" s="54" customFormat="1" x14ac:dyDescent="0.2">
      <c r="D363" s="55"/>
      <c r="E363" s="55"/>
      <c r="F363" s="55"/>
    </row>
    <row r="364" spans="4:6" s="54" customFormat="1" x14ac:dyDescent="0.2">
      <c r="D364" s="55"/>
      <c r="E364" s="55"/>
      <c r="F364" s="55"/>
    </row>
    <row r="365" spans="4:6" s="54" customFormat="1" x14ac:dyDescent="0.2">
      <c r="D365" s="55"/>
      <c r="E365" s="55"/>
      <c r="F365" s="55"/>
    </row>
    <row r="366" spans="4:6" s="54" customFormat="1" x14ac:dyDescent="0.2">
      <c r="D366" s="55"/>
      <c r="E366" s="55"/>
      <c r="F366" s="55"/>
    </row>
    <row r="367" spans="4:6" s="54" customFormat="1" x14ac:dyDescent="0.2">
      <c r="D367" s="55"/>
      <c r="E367" s="55"/>
      <c r="F367" s="55"/>
    </row>
    <row r="368" spans="4:6" s="54" customFormat="1" x14ac:dyDescent="0.2">
      <c r="D368" s="55"/>
      <c r="E368" s="55"/>
      <c r="F368" s="55"/>
    </row>
    <row r="369" spans="4:6" s="54" customFormat="1" x14ac:dyDescent="0.2">
      <c r="D369" s="55"/>
      <c r="E369" s="55"/>
      <c r="F369" s="55"/>
    </row>
    <row r="370" spans="4:6" s="54" customFormat="1" x14ac:dyDescent="0.2">
      <c r="D370" s="55"/>
      <c r="E370" s="55"/>
      <c r="F370" s="55"/>
    </row>
    <row r="371" spans="4:6" s="54" customFormat="1" x14ac:dyDescent="0.2">
      <c r="D371" s="55"/>
      <c r="E371" s="55"/>
      <c r="F371" s="55"/>
    </row>
    <row r="372" spans="4:6" s="54" customFormat="1" x14ac:dyDescent="0.2">
      <c r="D372" s="55"/>
      <c r="E372" s="55"/>
      <c r="F372" s="55"/>
    </row>
    <row r="373" spans="4:6" s="54" customFormat="1" x14ac:dyDescent="0.2">
      <c r="D373" s="55"/>
      <c r="E373" s="55"/>
      <c r="F373" s="55"/>
    </row>
    <row r="374" spans="4:6" s="54" customFormat="1" x14ac:dyDescent="0.2">
      <c r="D374" s="55"/>
      <c r="E374" s="55"/>
      <c r="F374" s="55"/>
    </row>
    <row r="375" spans="4:6" s="54" customFormat="1" x14ac:dyDescent="0.2">
      <c r="D375" s="55"/>
      <c r="E375" s="55"/>
      <c r="F375" s="55"/>
    </row>
    <row r="376" spans="4:6" s="54" customFormat="1" x14ac:dyDescent="0.2">
      <c r="D376" s="55"/>
      <c r="E376" s="55"/>
      <c r="F376" s="55"/>
    </row>
    <row r="377" spans="4:6" s="54" customFormat="1" x14ac:dyDescent="0.2">
      <c r="D377" s="55"/>
      <c r="E377" s="55"/>
      <c r="F377" s="55"/>
    </row>
    <row r="378" spans="4:6" s="54" customFormat="1" x14ac:dyDescent="0.2">
      <c r="D378" s="55"/>
      <c r="E378" s="55"/>
      <c r="F378" s="55"/>
    </row>
    <row r="379" spans="4:6" s="54" customFormat="1" x14ac:dyDescent="0.2">
      <c r="D379" s="55"/>
      <c r="E379" s="55"/>
      <c r="F379" s="55"/>
    </row>
    <row r="380" spans="4:6" s="54" customFormat="1" x14ac:dyDescent="0.2">
      <c r="D380" s="55"/>
      <c r="E380" s="55"/>
      <c r="F380" s="55"/>
    </row>
    <row r="381" spans="4:6" s="54" customFormat="1" x14ac:dyDescent="0.2">
      <c r="D381" s="55"/>
      <c r="E381" s="55"/>
      <c r="F381" s="55"/>
    </row>
    <row r="382" spans="4:6" s="54" customFormat="1" x14ac:dyDescent="0.2">
      <c r="D382" s="55"/>
      <c r="E382" s="55"/>
      <c r="F382" s="55"/>
    </row>
    <row r="383" spans="4:6" s="54" customFormat="1" x14ac:dyDescent="0.2">
      <c r="D383" s="55"/>
      <c r="E383" s="55"/>
      <c r="F383" s="55"/>
    </row>
  </sheetData>
  <sheetProtection password="CC0B" sheet="1" objects="1" scenarios="1"/>
  <mergeCells count="189">
    <mergeCell ref="A145:B145"/>
    <mergeCell ref="A147:C147"/>
    <mergeCell ref="A148:C148"/>
    <mergeCell ref="A103:B103"/>
    <mergeCell ref="A104:B104"/>
    <mergeCell ref="A165:D165"/>
    <mergeCell ref="B166:B167"/>
    <mergeCell ref="A175:B175"/>
    <mergeCell ref="A176:C176"/>
    <mergeCell ref="A132:C132"/>
    <mergeCell ref="A133:C133"/>
    <mergeCell ref="A135:D135"/>
    <mergeCell ref="B136:B137"/>
    <mergeCell ref="A127:B127"/>
    <mergeCell ref="A128:B128"/>
    <mergeCell ref="A129:B129"/>
    <mergeCell ref="A130:B130"/>
    <mergeCell ref="B196:B197"/>
    <mergeCell ref="A193:C193"/>
    <mergeCell ref="A195:D195"/>
    <mergeCell ref="A203:B203"/>
    <mergeCell ref="A204:B204"/>
    <mergeCell ref="A205:B205"/>
    <mergeCell ref="A192:C192"/>
    <mergeCell ref="A196:A197"/>
    <mergeCell ref="A189:B189"/>
    <mergeCell ref="A190:B190"/>
    <mergeCell ref="A191:C191"/>
    <mergeCell ref="G110:H112"/>
    <mergeCell ref="A115:B115"/>
    <mergeCell ref="A116:B116"/>
    <mergeCell ref="A117:B117"/>
    <mergeCell ref="A118:B118"/>
    <mergeCell ref="A119:C119"/>
    <mergeCell ref="A121:C121"/>
    <mergeCell ref="A122:C122"/>
    <mergeCell ref="A123:C123"/>
    <mergeCell ref="H45:H46"/>
    <mergeCell ref="E48:E49"/>
    <mergeCell ref="H48:H49"/>
    <mergeCell ref="A49:C49"/>
    <mergeCell ref="A105:B105"/>
    <mergeCell ref="A124:C124"/>
    <mergeCell ref="G122:K124"/>
    <mergeCell ref="E45:E46"/>
    <mergeCell ref="A111:C111"/>
    <mergeCell ref="A112:C112"/>
    <mergeCell ref="A74:C74"/>
    <mergeCell ref="A73:B73"/>
    <mergeCell ref="A106:B106"/>
    <mergeCell ref="A107:C107"/>
    <mergeCell ref="A108:C108"/>
    <mergeCell ref="A109:C109"/>
    <mergeCell ref="A110:C110"/>
    <mergeCell ref="A84:C84"/>
    <mergeCell ref="A85:C85"/>
    <mergeCell ref="A86:C86"/>
    <mergeCell ref="A87:C87"/>
    <mergeCell ref="A88:C88"/>
    <mergeCell ref="G86:K88"/>
    <mergeCell ref="A79:B79"/>
    <mergeCell ref="A16:B16"/>
    <mergeCell ref="A17:B17"/>
    <mergeCell ref="A18:B18"/>
    <mergeCell ref="A19:B19"/>
    <mergeCell ref="A20:C20"/>
    <mergeCell ref="L168:M168"/>
    <mergeCell ref="A160:B160"/>
    <mergeCell ref="A161:C161"/>
    <mergeCell ref="A162:C162"/>
    <mergeCell ref="A166:A168"/>
    <mergeCell ref="A52:B52"/>
    <mergeCell ref="A53:B53"/>
    <mergeCell ref="A54:B54"/>
    <mergeCell ref="A131:C131"/>
    <mergeCell ref="A146:C146"/>
    <mergeCell ref="A83:C83"/>
    <mergeCell ref="A76:C76"/>
    <mergeCell ref="A63:B63"/>
    <mergeCell ref="A75:C75"/>
    <mergeCell ref="A71:B71"/>
    <mergeCell ref="A70:B70"/>
    <mergeCell ref="A56:C56"/>
    <mergeCell ref="A61:B61"/>
    <mergeCell ref="A65:C65"/>
    <mergeCell ref="A39:C39"/>
    <mergeCell ref="A40:C40"/>
    <mergeCell ref="A28:B28"/>
    <mergeCell ref="A29:C29"/>
    <mergeCell ref="A30:C30"/>
    <mergeCell ref="A31:C31"/>
    <mergeCell ref="A58:C58"/>
    <mergeCell ref="A120:C120"/>
    <mergeCell ref="A66:C66"/>
    <mergeCell ref="A67:C67"/>
    <mergeCell ref="A64:B64"/>
    <mergeCell ref="A80:B80"/>
    <mergeCell ref="A81:B81"/>
    <mergeCell ref="A82:B82"/>
    <mergeCell ref="A91:B91"/>
    <mergeCell ref="A92:B92"/>
    <mergeCell ref="A93:B93"/>
    <mergeCell ref="A94:B94"/>
    <mergeCell ref="A95:C95"/>
    <mergeCell ref="A96:C96"/>
    <mergeCell ref="A97:C97"/>
    <mergeCell ref="A98:C98"/>
    <mergeCell ref="A2:D3"/>
    <mergeCell ref="A13:C13"/>
    <mergeCell ref="A11:C11"/>
    <mergeCell ref="A7:B7"/>
    <mergeCell ref="A8:B8"/>
    <mergeCell ref="A72:B72"/>
    <mergeCell ref="A34:B34"/>
    <mergeCell ref="A35:B35"/>
    <mergeCell ref="A36:B36"/>
    <mergeCell ref="A37:B37"/>
    <mergeCell ref="A44:B44"/>
    <mergeCell ref="A45:B45"/>
    <mergeCell ref="A46:B46"/>
    <mergeCell ref="A47:C47"/>
    <mergeCell ref="A55:B55"/>
    <mergeCell ref="A57:C57"/>
    <mergeCell ref="A62:B62"/>
    <mergeCell ref="A12:C12"/>
    <mergeCell ref="A9:B9"/>
    <mergeCell ref="A10:B10"/>
    <mergeCell ref="A26:B26"/>
    <mergeCell ref="A25:B25"/>
    <mergeCell ref="A27:B27"/>
    <mergeCell ref="A38:C38"/>
    <mergeCell ref="L153:M153"/>
    <mergeCell ref="L166:M166"/>
    <mergeCell ref="A174:B174"/>
    <mergeCell ref="L196:M196"/>
    <mergeCell ref="L197:M197"/>
    <mergeCell ref="A144:B144"/>
    <mergeCell ref="A208:C208"/>
    <mergeCell ref="A209:C209"/>
    <mergeCell ref="A150:D150"/>
    <mergeCell ref="B151:B152"/>
    <mergeCell ref="A157:B157"/>
    <mergeCell ref="A158:B158"/>
    <mergeCell ref="A159:B159"/>
    <mergeCell ref="A177:C177"/>
    <mergeCell ref="A172:B172"/>
    <mergeCell ref="A173:B173"/>
    <mergeCell ref="A187:B187"/>
    <mergeCell ref="A188:B188"/>
    <mergeCell ref="A206:B206"/>
    <mergeCell ref="A207:C207"/>
    <mergeCell ref="A178:C178"/>
    <mergeCell ref="A180:D180"/>
    <mergeCell ref="B181:B182"/>
    <mergeCell ref="A181:A183"/>
    <mergeCell ref="E1:M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G98:K100"/>
    <mergeCell ref="A99:C99"/>
    <mergeCell ref="A100:C100"/>
    <mergeCell ref="A21:C21"/>
    <mergeCell ref="A22:C22"/>
    <mergeCell ref="E4:M4"/>
    <mergeCell ref="A48:C48"/>
    <mergeCell ref="L212:M212"/>
    <mergeCell ref="L213:M213"/>
    <mergeCell ref="L138:M138"/>
    <mergeCell ref="A43:B43"/>
    <mergeCell ref="A136:A138"/>
    <mergeCell ref="L151:M151"/>
    <mergeCell ref="L152:M152"/>
    <mergeCell ref="A151:A153"/>
    <mergeCell ref="A211:D211"/>
    <mergeCell ref="A212:A213"/>
    <mergeCell ref="L136:M136"/>
    <mergeCell ref="L137:M137"/>
    <mergeCell ref="A142:B142"/>
    <mergeCell ref="A143:B143"/>
    <mergeCell ref="B212:B213"/>
    <mergeCell ref="A163:C163"/>
    <mergeCell ref="L167:M167"/>
  </mergeCells>
  <pageMargins left="0.75" right="0.75" top="0.18" bottom="0.17" header="0.17" footer="0.17"/>
  <pageSetup paperSize="9" scale="46" fitToHeight="17" orientation="landscape" r:id="rId1"/>
  <headerFooter alignWithMargins="0"/>
  <rowBreaks count="2" manualBreakCount="2">
    <brk id="102" max="12" man="1"/>
    <brk id="154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zoomScale="85" zoomScaleNormal="85" zoomScaleSheetLayoutView="85" workbookViewId="0">
      <pane xSplit="3" ySplit="4" topLeftCell="D5" activePane="bottomRight" state="frozen"/>
      <selection activeCell="A8" sqref="A8:B8"/>
      <selection pane="topRight" activeCell="A8" sqref="A8:B8"/>
      <selection pane="bottomLeft" activeCell="A8" sqref="A8:B8"/>
      <selection pane="bottomRight" activeCell="D5" sqref="D5"/>
    </sheetView>
  </sheetViews>
  <sheetFormatPr defaultRowHeight="12.75" x14ac:dyDescent="0.2"/>
  <cols>
    <col min="1" max="1" width="28.5703125" style="52" bestFit="1" customWidth="1"/>
    <col min="2" max="2" width="16.7109375" style="52" customWidth="1"/>
    <col min="3" max="3" width="13.85546875" style="53" bestFit="1" customWidth="1"/>
    <col min="4" max="6" width="17.85546875" style="53" customWidth="1"/>
    <col min="7" max="7" width="22.42578125" style="53" customWidth="1"/>
    <col min="8" max="17" width="17.85546875" style="95" customWidth="1"/>
    <col min="18" max="16384" width="9.140625" style="52"/>
  </cols>
  <sheetData>
    <row r="1" spans="1:17" ht="13.5" thickBot="1" x14ac:dyDescent="0.25">
      <c r="A1" s="169"/>
      <c r="B1" s="169"/>
      <c r="C1" s="162"/>
      <c r="D1" s="934" t="s">
        <v>1062</v>
      </c>
      <c r="E1" s="871"/>
      <c r="F1" s="871"/>
      <c r="G1" s="872"/>
      <c r="H1" s="170"/>
    </row>
    <row r="2" spans="1:17" x14ac:dyDescent="0.2">
      <c r="A2" s="907" t="s">
        <v>1064</v>
      </c>
      <c r="B2" s="908"/>
      <c r="C2" s="909"/>
      <c r="D2" s="896">
        <v>25</v>
      </c>
      <c r="E2" s="900">
        <v>35</v>
      </c>
      <c r="F2" s="900">
        <v>50</v>
      </c>
      <c r="G2" s="902">
        <v>60</v>
      </c>
      <c r="H2" s="171"/>
    </row>
    <row r="3" spans="1:17" ht="13.5" thickBot="1" x14ac:dyDescent="0.25">
      <c r="A3" s="910"/>
      <c r="B3" s="911"/>
      <c r="C3" s="912"/>
      <c r="D3" s="897"/>
      <c r="E3" s="901"/>
      <c r="F3" s="901"/>
      <c r="G3" s="903"/>
      <c r="H3" s="171"/>
    </row>
    <row r="4" spans="1:17" s="169" customFormat="1" x14ac:dyDescent="0.2">
      <c r="A4" s="160"/>
      <c r="B4" s="160"/>
      <c r="C4" s="160"/>
      <c r="D4" s="934"/>
      <c r="E4" s="871"/>
      <c r="F4" s="871"/>
      <c r="G4" s="872"/>
      <c r="H4" s="170"/>
      <c r="I4" s="170"/>
      <c r="J4" s="170"/>
      <c r="K4" s="170"/>
      <c r="L4" s="170"/>
      <c r="M4" s="170"/>
      <c r="N4" s="170"/>
      <c r="O4" s="170"/>
      <c r="P4" s="170"/>
      <c r="Q4" s="170"/>
    </row>
    <row r="5" spans="1:17" s="95" customFormat="1" x14ac:dyDescent="0.2">
      <c r="A5" s="96"/>
      <c r="B5" s="96"/>
      <c r="C5" s="96"/>
      <c r="D5" s="96"/>
      <c r="E5" s="96"/>
      <c r="F5" s="96"/>
      <c r="G5" s="96"/>
      <c r="H5" s="96"/>
    </row>
    <row r="6" spans="1:17" ht="13.5" thickBot="1" x14ac:dyDescent="0.25">
      <c r="A6" s="97" t="s">
        <v>1020</v>
      </c>
      <c r="B6" s="96"/>
      <c r="C6" s="97" t="s">
        <v>1023</v>
      </c>
      <c r="D6" s="96"/>
      <c r="E6" s="96"/>
      <c r="F6" s="96"/>
      <c r="G6" s="96"/>
      <c r="H6" s="96"/>
    </row>
    <row r="7" spans="1:17" x14ac:dyDescent="0.2">
      <c r="A7" s="168" t="s">
        <v>1019</v>
      </c>
      <c r="B7" s="108"/>
      <c r="C7" s="107"/>
      <c r="D7" s="128" t="s">
        <v>693</v>
      </c>
      <c r="E7" s="106" t="s">
        <v>1681</v>
      </c>
      <c r="F7" s="106" t="s">
        <v>691</v>
      </c>
      <c r="G7" s="105" t="s">
        <v>690</v>
      </c>
      <c r="H7" s="96"/>
    </row>
    <row r="8" spans="1:17" ht="13.5" thickBot="1" x14ac:dyDescent="0.25">
      <c r="A8" s="167" t="s">
        <v>1018</v>
      </c>
      <c r="B8" s="104"/>
      <c r="C8" s="103"/>
      <c r="D8" s="125" t="s">
        <v>1659</v>
      </c>
      <c r="E8" s="102" t="s">
        <v>1660</v>
      </c>
      <c r="F8" s="102" t="s">
        <v>1662</v>
      </c>
      <c r="G8" s="101" t="s">
        <v>1063</v>
      </c>
      <c r="H8" s="96"/>
    </row>
    <row r="9" spans="1:17" x14ac:dyDescent="0.2">
      <c r="A9" s="166" t="s">
        <v>1017</v>
      </c>
      <c r="B9" s="164" t="s">
        <v>1035</v>
      </c>
      <c r="C9" s="85" t="s">
        <v>1014</v>
      </c>
      <c r="D9" s="123" t="s">
        <v>1668</v>
      </c>
      <c r="E9" s="84" t="s">
        <v>1670</v>
      </c>
      <c r="F9" s="84" t="s">
        <v>1683</v>
      </c>
      <c r="G9" s="935" t="s">
        <v>1049</v>
      </c>
      <c r="H9" s="96"/>
    </row>
    <row r="10" spans="1:17" x14ac:dyDescent="0.2">
      <c r="A10" s="165" t="s">
        <v>1016</v>
      </c>
      <c r="B10" s="164" t="s">
        <v>1035</v>
      </c>
      <c r="C10" s="66" t="s">
        <v>1014</v>
      </c>
      <c r="D10" s="120" t="s">
        <v>1682</v>
      </c>
      <c r="E10" s="81" t="s">
        <v>1671</v>
      </c>
      <c r="F10" s="81" t="s">
        <v>1684</v>
      </c>
      <c r="G10" s="936"/>
      <c r="H10" s="96"/>
    </row>
    <row r="11" spans="1:17" x14ac:dyDescent="0.2">
      <c r="A11" s="865" t="s">
        <v>1012</v>
      </c>
      <c r="B11" s="867"/>
      <c r="C11" s="66" t="s">
        <v>999</v>
      </c>
      <c r="D11" s="117">
        <f>'Интерактивный прайс-лист'!$F$26*VLOOKUP(D7,last!$B$1:$C$2099,2,0)</f>
        <v>875</v>
      </c>
      <c r="E11" s="79">
        <f>'Интерактивный прайс-лист'!$F$26*VLOOKUP(E7,last!$B$1:$C$2099,2,0)</f>
        <v>990</v>
      </c>
      <c r="F11" s="79">
        <f>'Интерактивный прайс-лист'!$F$26*VLOOKUP(F7,last!$B$1:$C$2099,2,0)</f>
        <v>1747</v>
      </c>
      <c r="G11" s="78">
        <f>'Интерактивный прайс-лист'!$F$26*VLOOKUP(G7,last!$B$1:$C$2099,2,0)</f>
        <v>1924</v>
      </c>
      <c r="H11" s="96"/>
    </row>
    <row r="12" spans="1:17" x14ac:dyDescent="0.2">
      <c r="A12" s="865" t="s">
        <v>1011</v>
      </c>
      <c r="B12" s="867"/>
      <c r="C12" s="66" t="s">
        <v>999</v>
      </c>
      <c r="D12" s="117">
        <f>'Интерактивный прайс-лист'!$F$26*VLOOKUP(D8,last!$B$1:$C$2099,2,0)</f>
        <v>1350</v>
      </c>
      <c r="E12" s="79">
        <f>'Интерактивный прайс-лист'!$F$26*VLOOKUP(E8,last!$B$1:$C$2099,2,0)</f>
        <v>1752</v>
      </c>
      <c r="F12" s="79">
        <f>'Интерактивный прайс-лист'!$F$26*VLOOKUP(F8,last!$B$1:$C$2099,2,0)</f>
        <v>2625</v>
      </c>
      <c r="G12" s="937"/>
      <c r="H12" s="96"/>
    </row>
    <row r="13" spans="1:17" ht="13.5" thickBot="1" x14ac:dyDescent="0.25">
      <c r="A13" s="868" t="s">
        <v>1010</v>
      </c>
      <c r="B13" s="870"/>
      <c r="C13" s="77" t="s">
        <v>999</v>
      </c>
      <c r="D13" s="115">
        <f>SUM(D11:D12)</f>
        <v>2225</v>
      </c>
      <c r="E13" s="76">
        <f>SUM(E11:E12)</f>
        <v>2742</v>
      </c>
      <c r="F13" s="76">
        <f>SUM(F11:F12)</f>
        <v>4372</v>
      </c>
      <c r="G13" s="938"/>
      <c r="H13" s="96"/>
    </row>
    <row r="14" spans="1:17" x14ac:dyDescent="0.2">
      <c r="A14" s="54"/>
      <c r="B14" s="54"/>
      <c r="C14" s="55"/>
      <c r="D14" s="55"/>
      <c r="E14" s="55"/>
      <c r="F14" s="55"/>
      <c r="G14" s="55"/>
      <c r="H14" s="96"/>
    </row>
    <row r="15" spans="1:17" x14ac:dyDescent="0.2">
      <c r="A15" s="54"/>
      <c r="B15" s="54"/>
      <c r="C15" s="55"/>
      <c r="D15" s="55"/>
      <c r="E15" s="55"/>
      <c r="F15" s="55"/>
      <c r="G15" s="55"/>
      <c r="H15" s="96"/>
    </row>
    <row r="16" spans="1:17" x14ac:dyDescent="0.2">
      <c r="A16" s="54"/>
      <c r="B16" s="54"/>
      <c r="C16" s="55"/>
      <c r="D16" s="55"/>
      <c r="E16" s="55"/>
      <c r="F16" s="55"/>
      <c r="G16" s="55"/>
      <c r="H16" s="96"/>
    </row>
    <row r="17" spans="1:8" x14ac:dyDescent="0.2">
      <c r="A17" s="54"/>
      <c r="B17" s="54"/>
      <c r="C17" s="55"/>
      <c r="D17" s="55"/>
      <c r="E17" s="55"/>
      <c r="F17" s="55"/>
      <c r="G17" s="55"/>
      <c r="H17" s="96"/>
    </row>
    <row r="18" spans="1:8" x14ac:dyDescent="0.2">
      <c r="A18" s="54"/>
      <c r="B18" s="54"/>
      <c r="C18" s="55"/>
      <c r="D18" s="55"/>
      <c r="E18" s="55"/>
      <c r="F18" s="55"/>
      <c r="G18" s="55"/>
      <c r="H18" s="96"/>
    </row>
    <row r="19" spans="1:8" x14ac:dyDescent="0.2">
      <c r="A19" s="54"/>
      <c r="B19" s="54"/>
      <c r="C19" s="55"/>
      <c r="D19" s="55"/>
      <c r="E19" s="55"/>
      <c r="F19" s="55"/>
      <c r="G19" s="55"/>
      <c r="H19" s="96"/>
    </row>
    <row r="20" spans="1:8" x14ac:dyDescent="0.2">
      <c r="A20" s="54"/>
      <c r="B20" s="54"/>
      <c r="C20" s="55"/>
      <c r="D20" s="55"/>
      <c r="E20" s="55"/>
      <c r="F20" s="55"/>
      <c r="G20" s="55"/>
      <c r="H20" s="96"/>
    </row>
    <row r="21" spans="1:8" x14ac:dyDescent="0.2">
      <c r="A21" s="54"/>
      <c r="B21" s="54"/>
      <c r="C21" s="55"/>
      <c r="D21" s="55"/>
      <c r="E21" s="55"/>
      <c r="F21" s="55"/>
      <c r="G21" s="55"/>
      <c r="H21" s="96"/>
    </row>
    <row r="22" spans="1:8" x14ac:dyDescent="0.2">
      <c r="A22" s="54"/>
      <c r="B22" s="54"/>
      <c r="C22" s="55"/>
      <c r="D22" s="55"/>
      <c r="E22" s="55"/>
      <c r="F22" s="55"/>
      <c r="G22" s="55"/>
      <c r="H22" s="96"/>
    </row>
    <row r="23" spans="1:8" x14ac:dyDescent="0.2">
      <c r="A23" s="54"/>
      <c r="B23" s="54"/>
      <c r="C23" s="55"/>
      <c r="D23" s="55"/>
      <c r="E23" s="55"/>
      <c r="F23" s="55"/>
      <c r="G23" s="55"/>
      <c r="H23" s="96"/>
    </row>
    <row r="24" spans="1:8" x14ac:dyDescent="0.2">
      <c r="A24" s="54"/>
      <c r="B24" s="54"/>
      <c r="C24" s="55"/>
      <c r="D24" s="55"/>
      <c r="E24" s="55"/>
      <c r="F24" s="55"/>
      <c r="G24" s="55"/>
      <c r="H24" s="96"/>
    </row>
    <row r="25" spans="1:8" x14ac:dyDescent="0.2">
      <c r="A25" s="54"/>
      <c r="B25" s="54"/>
      <c r="C25" s="55"/>
      <c r="D25" s="55"/>
      <c r="E25" s="55"/>
      <c r="F25" s="55"/>
      <c r="G25" s="55"/>
      <c r="H25" s="96"/>
    </row>
    <row r="26" spans="1:8" x14ac:dyDescent="0.2">
      <c r="A26" s="54"/>
      <c r="B26" s="54"/>
      <c r="C26" s="55"/>
      <c r="D26" s="55"/>
      <c r="E26" s="55"/>
      <c r="F26" s="55"/>
      <c r="G26" s="55"/>
      <c r="H26" s="96"/>
    </row>
    <row r="27" spans="1:8" x14ac:dyDescent="0.2">
      <c r="A27" s="54"/>
      <c r="B27" s="54"/>
      <c r="C27" s="55"/>
      <c r="D27" s="55"/>
      <c r="E27" s="55"/>
      <c r="F27" s="55"/>
      <c r="G27" s="55"/>
      <c r="H27" s="96"/>
    </row>
    <row r="28" spans="1:8" x14ac:dyDescent="0.2">
      <c r="A28" s="54"/>
      <c r="B28" s="54"/>
      <c r="C28" s="55"/>
      <c r="D28" s="55"/>
      <c r="E28" s="55"/>
      <c r="F28" s="55"/>
      <c r="G28" s="55"/>
      <c r="H28" s="96"/>
    </row>
    <row r="29" spans="1:8" x14ac:dyDescent="0.2">
      <c r="A29" s="54"/>
      <c r="B29" s="54"/>
      <c r="C29" s="55"/>
      <c r="D29" s="55"/>
      <c r="E29" s="55"/>
      <c r="F29" s="55"/>
      <c r="G29" s="55"/>
      <c r="H29" s="96"/>
    </row>
    <row r="30" spans="1:8" x14ac:dyDescent="0.2">
      <c r="A30" s="54"/>
      <c r="B30" s="54"/>
      <c r="C30" s="55"/>
      <c r="D30" s="55"/>
      <c r="E30" s="55"/>
      <c r="F30" s="55"/>
      <c r="G30" s="55"/>
      <c r="H30" s="96"/>
    </row>
    <row r="31" spans="1:8" x14ac:dyDescent="0.2">
      <c r="A31" s="54"/>
      <c r="B31" s="54"/>
      <c r="C31" s="55"/>
      <c r="D31" s="55"/>
      <c r="E31" s="55"/>
      <c r="F31" s="55"/>
      <c r="G31" s="55"/>
      <c r="H31" s="96"/>
    </row>
    <row r="32" spans="1:8" x14ac:dyDescent="0.2">
      <c r="A32" s="54"/>
      <c r="B32" s="54"/>
      <c r="C32" s="55"/>
      <c r="D32" s="55"/>
      <c r="E32" s="55"/>
      <c r="F32" s="55"/>
      <c r="G32" s="55"/>
      <c r="H32" s="96"/>
    </row>
    <row r="33" spans="1:8" x14ac:dyDescent="0.2">
      <c r="A33" s="54"/>
      <c r="B33" s="54"/>
      <c r="C33" s="55"/>
      <c r="D33" s="55"/>
      <c r="E33" s="55"/>
      <c r="F33" s="55"/>
      <c r="G33" s="55"/>
      <c r="H33" s="96"/>
    </row>
    <row r="34" spans="1:8" x14ac:dyDescent="0.2">
      <c r="A34" s="54"/>
      <c r="B34" s="54"/>
      <c r="C34" s="55"/>
      <c r="D34" s="55"/>
      <c r="E34" s="55"/>
      <c r="F34" s="55"/>
      <c r="G34" s="55"/>
      <c r="H34" s="96"/>
    </row>
    <row r="35" spans="1:8" x14ac:dyDescent="0.2">
      <c r="A35" s="54"/>
      <c r="B35" s="54"/>
      <c r="C35" s="55"/>
      <c r="D35" s="55"/>
      <c r="E35" s="55"/>
      <c r="F35" s="55"/>
      <c r="G35" s="55"/>
      <c r="H35" s="96"/>
    </row>
    <row r="36" spans="1:8" x14ac:dyDescent="0.2">
      <c r="A36" s="54"/>
      <c r="B36" s="54"/>
      <c r="C36" s="55"/>
      <c r="D36" s="55"/>
      <c r="E36" s="55"/>
      <c r="F36" s="55"/>
      <c r="G36" s="55"/>
      <c r="H36" s="96"/>
    </row>
    <row r="37" spans="1:8" x14ac:dyDescent="0.2">
      <c r="A37" s="54"/>
      <c r="B37" s="54"/>
      <c r="C37" s="55"/>
      <c r="D37" s="55"/>
      <c r="E37" s="55"/>
      <c r="F37" s="55"/>
      <c r="G37" s="55"/>
      <c r="H37" s="96"/>
    </row>
    <row r="38" spans="1:8" x14ac:dyDescent="0.2">
      <c r="A38" s="54"/>
      <c r="B38" s="54"/>
      <c r="C38" s="55"/>
      <c r="D38" s="55"/>
      <c r="E38" s="55"/>
      <c r="F38" s="55"/>
      <c r="G38" s="55"/>
      <c r="H38" s="96"/>
    </row>
    <row r="39" spans="1:8" x14ac:dyDescent="0.2">
      <c r="A39" s="54"/>
      <c r="B39" s="54"/>
      <c r="C39" s="55"/>
      <c r="D39" s="55"/>
      <c r="E39" s="55"/>
      <c r="F39" s="55"/>
      <c r="G39" s="55"/>
      <c r="H39" s="96"/>
    </row>
    <row r="40" spans="1:8" x14ac:dyDescent="0.2">
      <c r="A40" s="54"/>
      <c r="B40" s="54"/>
      <c r="C40" s="55"/>
      <c r="D40" s="55"/>
      <c r="E40" s="55"/>
      <c r="F40" s="55"/>
      <c r="G40" s="55"/>
      <c r="H40" s="96"/>
    </row>
    <row r="41" spans="1:8" x14ac:dyDescent="0.2">
      <c r="A41" s="54"/>
      <c r="B41" s="54"/>
      <c r="C41" s="55"/>
      <c r="D41" s="55"/>
      <c r="E41" s="55"/>
      <c r="F41" s="55"/>
      <c r="G41" s="55"/>
      <c r="H41" s="96"/>
    </row>
    <row r="42" spans="1:8" x14ac:dyDescent="0.2">
      <c r="A42" s="54"/>
      <c r="B42" s="54"/>
      <c r="C42" s="55"/>
      <c r="D42" s="55"/>
      <c r="E42" s="55"/>
      <c r="F42" s="55"/>
      <c r="G42" s="55"/>
      <c r="H42" s="96"/>
    </row>
    <row r="43" spans="1:8" x14ac:dyDescent="0.2">
      <c r="A43" s="54"/>
      <c r="B43" s="54"/>
      <c r="C43" s="55"/>
      <c r="D43" s="55"/>
      <c r="E43" s="55"/>
      <c r="F43" s="55"/>
      <c r="G43" s="55"/>
      <c r="H43" s="96"/>
    </row>
    <row r="44" spans="1:8" x14ac:dyDescent="0.2">
      <c r="A44" s="54"/>
      <c r="B44" s="54"/>
      <c r="C44" s="55"/>
      <c r="D44" s="55"/>
      <c r="E44" s="55"/>
      <c r="F44" s="55"/>
      <c r="G44" s="55"/>
      <c r="H44" s="96"/>
    </row>
    <row r="45" spans="1:8" x14ac:dyDescent="0.2">
      <c r="A45" s="54"/>
      <c r="B45" s="54"/>
      <c r="C45" s="55"/>
      <c r="D45" s="55"/>
      <c r="E45" s="55"/>
      <c r="F45" s="55"/>
      <c r="G45" s="55"/>
      <c r="H45" s="96"/>
    </row>
    <row r="46" spans="1:8" x14ac:dyDescent="0.2">
      <c r="A46" s="54"/>
      <c r="B46" s="54"/>
      <c r="C46" s="55"/>
      <c r="D46" s="55"/>
      <c r="E46" s="55"/>
      <c r="F46" s="55"/>
      <c r="G46" s="55"/>
      <c r="H46" s="96"/>
    </row>
    <row r="47" spans="1:8" x14ac:dyDescent="0.2">
      <c r="A47" s="54"/>
      <c r="B47" s="54"/>
      <c r="C47" s="55"/>
      <c r="D47" s="55"/>
      <c r="E47" s="55"/>
      <c r="F47" s="55"/>
      <c r="G47" s="55"/>
      <c r="H47" s="96"/>
    </row>
    <row r="48" spans="1:8" x14ac:dyDescent="0.2">
      <c r="A48" s="54"/>
      <c r="B48" s="54"/>
      <c r="C48" s="55"/>
      <c r="D48" s="55"/>
      <c r="E48" s="55"/>
      <c r="F48" s="55"/>
      <c r="G48" s="55"/>
      <c r="H48" s="96"/>
    </row>
  </sheetData>
  <sheetProtection password="CC0B" sheet="1" objects="1" scenarios="1"/>
  <mergeCells count="12">
    <mergeCell ref="G9:G10"/>
    <mergeCell ref="A11:B11"/>
    <mergeCell ref="A12:B12"/>
    <mergeCell ref="G12:G13"/>
    <mergeCell ref="A13:B13"/>
    <mergeCell ref="A2:C3"/>
    <mergeCell ref="D4:G4"/>
    <mergeCell ref="D1:G1"/>
    <mergeCell ref="D2:D3"/>
    <mergeCell ref="E2:E3"/>
    <mergeCell ref="F2:F3"/>
    <mergeCell ref="G2:G3"/>
  </mergeCells>
  <pageMargins left="0.75" right="0.75" top="1" bottom="1" header="0.5" footer="0.5"/>
  <pageSetup paperSize="9"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zoomScale="85" zoomScaleNormal="75" zoomScaleSheetLayoutView="85" workbookViewId="0">
      <pane xSplit="3" ySplit="4" topLeftCell="D5" activePane="bottomRight" state="frozen"/>
      <selection activeCell="A8" sqref="A8:B8"/>
      <selection pane="topRight" activeCell="A8" sqref="A8:B8"/>
      <selection pane="bottomLeft" activeCell="A8" sqref="A8:B8"/>
      <selection pane="bottomRight" activeCell="D5" sqref="D5"/>
    </sheetView>
  </sheetViews>
  <sheetFormatPr defaultRowHeight="12.75" x14ac:dyDescent="0.2"/>
  <cols>
    <col min="1" max="1" width="28.5703125" style="52" bestFit="1" customWidth="1"/>
    <col min="2" max="2" width="16.7109375" style="52" bestFit="1" customWidth="1"/>
    <col min="3" max="3" width="13.85546875" style="53" bestFit="1" customWidth="1"/>
    <col min="4" max="4" width="16.28515625" style="53" customWidth="1"/>
    <col min="5" max="5" width="16" style="53" customWidth="1"/>
    <col min="6" max="6" width="18.7109375" style="53" bestFit="1" customWidth="1"/>
    <col min="7" max="16384" width="9.140625" style="52"/>
  </cols>
  <sheetData>
    <row r="1" spans="1:6" ht="13.5" thickBot="1" x14ac:dyDescent="0.25">
      <c r="A1" s="169"/>
      <c r="B1" s="169"/>
      <c r="C1" s="162"/>
      <c r="D1" s="939" t="s">
        <v>1062</v>
      </c>
      <c r="E1" s="940"/>
      <c r="F1" s="941"/>
    </row>
    <row r="2" spans="1:6" x14ac:dyDescent="0.2">
      <c r="A2" s="948" t="s">
        <v>1068</v>
      </c>
      <c r="B2" s="949"/>
      <c r="C2" s="950"/>
      <c r="D2" s="942">
        <v>25</v>
      </c>
      <c r="E2" s="944">
        <v>35</v>
      </c>
      <c r="F2" s="946">
        <v>50</v>
      </c>
    </row>
    <row r="3" spans="1:6" ht="13.5" thickBot="1" x14ac:dyDescent="0.25">
      <c r="A3" s="951"/>
      <c r="B3" s="952"/>
      <c r="C3" s="953"/>
      <c r="D3" s="943"/>
      <c r="E3" s="945"/>
      <c r="F3" s="947"/>
    </row>
    <row r="4" spans="1:6" s="169" customFormat="1" ht="7.5" customHeight="1" x14ac:dyDescent="0.2">
      <c r="A4" s="160"/>
      <c r="B4" s="160"/>
      <c r="C4" s="160"/>
      <c r="D4" s="939"/>
      <c r="E4" s="940"/>
      <c r="F4" s="941"/>
    </row>
    <row r="5" spans="1:6" s="95" customFormat="1" x14ac:dyDescent="0.2">
      <c r="A5" s="96"/>
      <c r="B5" s="96"/>
      <c r="C5" s="96"/>
      <c r="D5" s="96"/>
      <c r="E5" s="96"/>
      <c r="F5" s="96"/>
    </row>
    <row r="6" spans="1:6" s="95" customFormat="1" ht="13.5" thickBot="1" x14ac:dyDescent="0.25">
      <c r="A6" s="97" t="s">
        <v>1020</v>
      </c>
      <c r="B6" s="96"/>
      <c r="C6" s="97" t="s">
        <v>1023</v>
      </c>
      <c r="D6" s="96"/>
      <c r="E6" s="96"/>
      <c r="F6" s="96"/>
    </row>
    <row r="7" spans="1:6" x14ac:dyDescent="0.2">
      <c r="A7" s="168" t="s">
        <v>1019</v>
      </c>
      <c r="B7" s="108"/>
      <c r="C7" s="107"/>
      <c r="D7" s="128" t="s">
        <v>659</v>
      </c>
      <c r="E7" s="106" t="s">
        <v>658</v>
      </c>
      <c r="F7" s="105" t="s">
        <v>657</v>
      </c>
    </row>
    <row r="8" spans="1:6" ht="13.5" thickBot="1" x14ac:dyDescent="0.25">
      <c r="A8" s="167" t="s">
        <v>1018</v>
      </c>
      <c r="B8" s="104"/>
      <c r="C8" s="103"/>
      <c r="D8" s="125" t="s">
        <v>1649</v>
      </c>
      <c r="E8" s="102" t="s">
        <v>1650</v>
      </c>
      <c r="F8" s="101" t="s">
        <v>1651</v>
      </c>
    </row>
    <row r="9" spans="1:6" x14ac:dyDescent="0.2">
      <c r="A9" s="166" t="s">
        <v>1017</v>
      </c>
      <c r="B9" s="86" t="s">
        <v>1035</v>
      </c>
      <c r="C9" s="85" t="s">
        <v>1014</v>
      </c>
      <c r="D9" s="123" t="s">
        <v>1054</v>
      </c>
      <c r="E9" s="84" t="s">
        <v>1053</v>
      </c>
      <c r="F9" s="83" t="s">
        <v>1067</v>
      </c>
    </row>
    <row r="10" spans="1:6" x14ac:dyDescent="0.2">
      <c r="A10" s="165" t="s">
        <v>1016</v>
      </c>
      <c r="B10" s="82" t="s">
        <v>1035</v>
      </c>
      <c r="C10" s="66" t="s">
        <v>1014</v>
      </c>
      <c r="D10" s="120" t="s">
        <v>1052</v>
      </c>
      <c r="E10" s="81" t="s">
        <v>1065</v>
      </c>
      <c r="F10" s="80" t="s">
        <v>1066</v>
      </c>
    </row>
    <row r="11" spans="1:6" x14ac:dyDescent="0.2">
      <c r="A11" s="865" t="s">
        <v>1012</v>
      </c>
      <c r="B11" s="867"/>
      <c r="C11" s="66" t="s">
        <v>999</v>
      </c>
      <c r="D11" s="117">
        <f>'Интерактивный прайс-лист'!$F$26*VLOOKUP(D7,last!$B$1:$C$2099,2,0)</f>
        <v>1608</v>
      </c>
      <c r="E11" s="79">
        <f>'Интерактивный прайс-лист'!$F$26*VLOOKUP(E7,last!$B$1:$C$2099,2,0)</f>
        <v>1757</v>
      </c>
      <c r="F11" s="78">
        <f>'Интерактивный прайс-лист'!$F$26*VLOOKUP(F7,last!$B$1:$C$2099,2,0)</f>
        <v>3300</v>
      </c>
    </row>
    <row r="12" spans="1:6" x14ac:dyDescent="0.2">
      <c r="A12" s="865" t="s">
        <v>1011</v>
      </c>
      <c r="B12" s="867"/>
      <c r="C12" s="66" t="s">
        <v>999</v>
      </c>
      <c r="D12" s="117">
        <f>'Интерактивный прайс-лист'!$F$26*VLOOKUP(D8,last!$B$1:$C$2099,2,0)</f>
        <v>1681</v>
      </c>
      <c r="E12" s="79">
        <f>'Интерактивный прайс-лист'!$F$26*VLOOKUP(E8,last!$B$1:$C$2099,2,0)</f>
        <v>1995</v>
      </c>
      <c r="F12" s="78">
        <f>'Интерактивный прайс-лист'!$F$26*VLOOKUP(F8,last!$B$1:$C$2099,2,0)</f>
        <v>3099</v>
      </c>
    </row>
    <row r="13" spans="1:6" ht="13.5" thickBot="1" x14ac:dyDescent="0.25">
      <c r="A13" s="868" t="s">
        <v>1010</v>
      </c>
      <c r="B13" s="870"/>
      <c r="C13" s="77" t="s">
        <v>999</v>
      </c>
      <c r="D13" s="115">
        <f>SUM(D11:D12)</f>
        <v>3289</v>
      </c>
      <c r="E13" s="76">
        <f>SUM(E11:E12)</f>
        <v>3752</v>
      </c>
      <c r="F13" s="75">
        <f>SUM(F11:F12)</f>
        <v>6399</v>
      </c>
    </row>
    <row r="14" spans="1:6" x14ac:dyDescent="0.2">
      <c r="A14" s="54"/>
      <c r="B14" s="54"/>
      <c r="C14" s="55"/>
      <c r="D14" s="55"/>
      <c r="E14" s="55"/>
      <c r="F14" s="55"/>
    </row>
    <row r="15" spans="1:6" x14ac:dyDescent="0.2">
      <c r="A15" s="173"/>
      <c r="B15" s="172"/>
      <c r="C15" s="172"/>
      <c r="D15" s="55"/>
      <c r="E15" s="55"/>
      <c r="F15" s="55"/>
    </row>
    <row r="16" spans="1:6" s="95" customFormat="1" ht="13.5" thickBot="1" x14ac:dyDescent="0.25">
      <c r="A16" s="97" t="s">
        <v>1020</v>
      </c>
      <c r="B16" s="96"/>
      <c r="C16" s="97" t="s">
        <v>1023</v>
      </c>
      <c r="D16" s="96"/>
      <c r="E16" s="96"/>
      <c r="F16" s="96"/>
    </row>
    <row r="17" spans="1:7" x14ac:dyDescent="0.2">
      <c r="A17" s="168" t="s">
        <v>1019</v>
      </c>
      <c r="B17" s="108"/>
      <c r="C17" s="107"/>
      <c r="D17" s="128" t="s">
        <v>656</v>
      </c>
      <c r="E17" s="106" t="s">
        <v>655</v>
      </c>
      <c r="F17" s="105" t="s">
        <v>654</v>
      </c>
    </row>
    <row r="18" spans="1:7" ht="13.5" thickBot="1" x14ac:dyDescent="0.25">
      <c r="A18" s="167" t="s">
        <v>1018</v>
      </c>
      <c r="B18" s="104"/>
      <c r="C18" s="103"/>
      <c r="D18" s="125" t="s">
        <v>1659</v>
      </c>
      <c r="E18" s="102" t="s">
        <v>1660</v>
      </c>
      <c r="F18" s="101" t="s">
        <v>1662</v>
      </c>
    </row>
    <row r="19" spans="1:7" x14ac:dyDescent="0.2">
      <c r="A19" s="166" t="s">
        <v>1017</v>
      </c>
      <c r="B19" s="86" t="s">
        <v>1035</v>
      </c>
      <c r="C19" s="85" t="s">
        <v>1014</v>
      </c>
      <c r="D19" s="123" t="s">
        <v>1668</v>
      </c>
      <c r="E19" s="84" t="s">
        <v>1670</v>
      </c>
      <c r="F19" s="83" t="s">
        <v>1674</v>
      </c>
    </row>
    <row r="20" spans="1:7" x14ac:dyDescent="0.2">
      <c r="A20" s="165" t="s">
        <v>1016</v>
      </c>
      <c r="B20" s="82" t="s">
        <v>1035</v>
      </c>
      <c r="C20" s="66" t="s">
        <v>1014</v>
      </c>
      <c r="D20" s="120" t="s">
        <v>1682</v>
      </c>
      <c r="E20" s="81" t="s">
        <v>1685</v>
      </c>
      <c r="F20" s="80" t="s">
        <v>1675</v>
      </c>
    </row>
    <row r="21" spans="1:7" x14ac:dyDescent="0.2">
      <c r="A21" s="865" t="s">
        <v>1012</v>
      </c>
      <c r="B21" s="867"/>
      <c r="C21" s="66" t="s">
        <v>999</v>
      </c>
      <c r="D21" s="117">
        <f>'Интерактивный прайс-лист'!$F$26*VLOOKUP(D17,last!$B$1:$C$2099,2,0)</f>
        <v>1169</v>
      </c>
      <c r="E21" s="79">
        <f>'Интерактивный прайс-лист'!$F$26*VLOOKUP(E17,last!$B$1:$C$2099,2,0)</f>
        <v>1316</v>
      </c>
      <c r="F21" s="78">
        <f>'Интерактивный прайс-лист'!$F$26*VLOOKUP(F17,last!$B$1:$C$2099,2,0)</f>
        <v>2343</v>
      </c>
    </row>
    <row r="22" spans="1:7" x14ac:dyDescent="0.2">
      <c r="A22" s="865" t="s">
        <v>1011</v>
      </c>
      <c r="B22" s="867"/>
      <c r="C22" s="66" t="s">
        <v>999</v>
      </c>
      <c r="D22" s="117">
        <f>'Интерактивный прайс-лист'!$F$26*VLOOKUP(D18,last!$B$1:$C$2099,2,0)</f>
        <v>1350</v>
      </c>
      <c r="E22" s="79">
        <f>'Интерактивный прайс-лист'!$F$26*VLOOKUP(E18,last!$B$1:$C$2099,2,0)</f>
        <v>1752</v>
      </c>
      <c r="F22" s="78">
        <f>'Интерактивный прайс-лист'!$F$26*VLOOKUP(F18,last!$B$1:$C$2099,2,0)</f>
        <v>2625</v>
      </c>
    </row>
    <row r="23" spans="1:7" ht="13.5" thickBot="1" x14ac:dyDescent="0.25">
      <c r="A23" s="868" t="s">
        <v>1010</v>
      </c>
      <c r="B23" s="870"/>
      <c r="C23" s="77" t="s">
        <v>999</v>
      </c>
      <c r="D23" s="115">
        <f>SUM(D21:D22)</f>
        <v>2519</v>
      </c>
      <c r="E23" s="76">
        <f>SUM(E21:E22)</f>
        <v>3068</v>
      </c>
      <c r="F23" s="75">
        <f>SUM(F21:F22)</f>
        <v>4968</v>
      </c>
    </row>
    <row r="24" spans="1:7" x14ac:dyDescent="0.2">
      <c r="A24" s="54"/>
      <c r="B24" s="54"/>
      <c r="C24" s="55"/>
      <c r="D24" s="55"/>
      <c r="E24" s="55"/>
      <c r="F24" s="55"/>
      <c r="G24" s="54"/>
    </row>
    <row r="25" spans="1:7" x14ac:dyDescent="0.2">
      <c r="A25" s="173"/>
      <c r="B25" s="172"/>
      <c r="C25" s="172"/>
      <c r="D25" s="55"/>
      <c r="E25" s="55"/>
      <c r="F25" s="55"/>
    </row>
    <row r="26" spans="1:7" x14ac:dyDescent="0.2">
      <c r="A26" s="54"/>
      <c r="B26" s="54"/>
      <c r="C26" s="55"/>
      <c r="D26" s="55"/>
      <c r="E26" s="55"/>
      <c r="F26" s="55"/>
      <c r="G26" s="54"/>
    </row>
    <row r="27" spans="1:7" x14ac:dyDescent="0.2">
      <c r="A27" s="54"/>
      <c r="B27" s="54"/>
      <c r="C27" s="55"/>
      <c r="D27" s="55"/>
      <c r="E27" s="55"/>
      <c r="F27" s="55"/>
      <c r="G27" s="54"/>
    </row>
    <row r="28" spans="1:7" x14ac:dyDescent="0.2">
      <c r="A28" s="54"/>
      <c r="B28" s="54"/>
      <c r="C28" s="55"/>
      <c r="D28" s="55"/>
      <c r="E28" s="55"/>
      <c r="F28" s="55"/>
      <c r="G28" s="54"/>
    </row>
    <row r="29" spans="1:7" x14ac:dyDescent="0.2">
      <c r="A29" s="54"/>
      <c r="B29" s="54"/>
      <c r="C29" s="55"/>
      <c r="D29" s="55"/>
      <c r="E29" s="55"/>
      <c r="F29" s="55"/>
      <c r="G29" s="54"/>
    </row>
    <row r="30" spans="1:7" x14ac:dyDescent="0.2">
      <c r="A30" s="54"/>
      <c r="B30" s="54"/>
      <c r="C30" s="55"/>
      <c r="D30" s="55"/>
      <c r="E30" s="55"/>
      <c r="F30" s="55"/>
      <c r="G30" s="54"/>
    </row>
    <row r="31" spans="1:7" x14ac:dyDescent="0.2">
      <c r="A31" s="54"/>
      <c r="B31" s="54"/>
      <c r="C31" s="55"/>
      <c r="D31" s="55"/>
      <c r="E31" s="55"/>
      <c r="F31" s="55"/>
      <c r="G31" s="54"/>
    </row>
    <row r="32" spans="1:7" x14ac:dyDescent="0.2">
      <c r="A32" s="54"/>
      <c r="B32" s="54"/>
      <c r="C32" s="55"/>
      <c r="D32" s="55"/>
      <c r="E32" s="55"/>
      <c r="F32" s="55"/>
      <c r="G32" s="54"/>
    </row>
    <row r="33" spans="1:7" x14ac:dyDescent="0.2">
      <c r="A33" s="54"/>
      <c r="B33" s="54"/>
      <c r="C33" s="55"/>
      <c r="D33" s="55"/>
      <c r="E33" s="55"/>
      <c r="F33" s="55"/>
      <c r="G33" s="54"/>
    </row>
    <row r="34" spans="1:7" x14ac:dyDescent="0.2">
      <c r="A34" s="54"/>
      <c r="B34" s="54"/>
      <c r="C34" s="55"/>
      <c r="D34" s="55"/>
      <c r="E34" s="55"/>
      <c r="F34" s="55"/>
      <c r="G34" s="54"/>
    </row>
    <row r="35" spans="1:7" x14ac:dyDescent="0.2">
      <c r="A35" s="54"/>
      <c r="B35" s="54"/>
      <c r="C35" s="55"/>
      <c r="D35" s="55"/>
      <c r="E35" s="55"/>
      <c r="F35" s="55"/>
      <c r="G35" s="54"/>
    </row>
    <row r="36" spans="1:7" x14ac:dyDescent="0.2">
      <c r="A36" s="54"/>
      <c r="B36" s="54"/>
      <c r="C36" s="55"/>
      <c r="D36" s="55"/>
      <c r="E36" s="55"/>
      <c r="F36" s="55"/>
      <c r="G36" s="54"/>
    </row>
    <row r="37" spans="1:7" x14ac:dyDescent="0.2">
      <c r="A37" s="54"/>
      <c r="B37" s="54"/>
      <c r="C37" s="55"/>
      <c r="D37" s="55"/>
      <c r="E37" s="55"/>
      <c r="F37" s="55"/>
      <c r="G37" s="54"/>
    </row>
    <row r="38" spans="1:7" x14ac:dyDescent="0.2">
      <c r="A38" s="54"/>
      <c r="B38" s="54"/>
      <c r="C38" s="55"/>
      <c r="D38" s="55"/>
      <c r="E38" s="55"/>
      <c r="F38" s="55"/>
      <c r="G38" s="54"/>
    </row>
    <row r="39" spans="1:7" x14ac:dyDescent="0.2">
      <c r="A39" s="54"/>
      <c r="B39" s="54"/>
      <c r="C39" s="55"/>
      <c r="D39" s="55"/>
      <c r="E39" s="55"/>
      <c r="F39" s="55"/>
      <c r="G39" s="54"/>
    </row>
    <row r="40" spans="1:7" x14ac:dyDescent="0.2">
      <c r="A40" s="54"/>
      <c r="B40" s="54"/>
      <c r="C40" s="55"/>
      <c r="D40" s="55"/>
      <c r="E40" s="55"/>
      <c r="F40" s="55"/>
      <c r="G40" s="54"/>
    </row>
    <row r="41" spans="1:7" x14ac:dyDescent="0.2">
      <c r="A41" s="54"/>
      <c r="B41" s="54"/>
      <c r="C41" s="55"/>
      <c r="D41" s="55"/>
      <c r="E41" s="55"/>
      <c r="F41" s="55"/>
      <c r="G41" s="54"/>
    </row>
  </sheetData>
  <sheetProtection password="CC0B" sheet="1" objects="1" scenarios="1"/>
  <mergeCells count="12">
    <mergeCell ref="A12:B12"/>
    <mergeCell ref="A13:B13"/>
    <mergeCell ref="A23:B23"/>
    <mergeCell ref="A21:B21"/>
    <mergeCell ref="A22:B22"/>
    <mergeCell ref="D1:F1"/>
    <mergeCell ref="D2:D3"/>
    <mergeCell ref="E2:E3"/>
    <mergeCell ref="F2:F3"/>
    <mergeCell ref="A11:B11"/>
    <mergeCell ref="D4:F4"/>
    <mergeCell ref="A2:C3"/>
  </mergeCells>
  <pageMargins left="0.75" right="0.75" top="1" bottom="1" header="0.5" footer="0.5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6"/>
  <sheetViews>
    <sheetView view="pageBreakPreview" zoomScale="85" zoomScaleNormal="70" zoomScaleSheetLayoutView="85" workbookViewId="0">
      <pane xSplit="4" ySplit="4" topLeftCell="E5" activePane="bottomRight" state="frozen"/>
      <selection activeCell="A8" sqref="A8:B8"/>
      <selection pane="topRight" activeCell="A8" sqref="A8:B8"/>
      <selection pane="bottomLeft" activeCell="A8" sqref="A8:B8"/>
      <selection pane="bottomRight" activeCell="B9" sqref="B9"/>
    </sheetView>
  </sheetViews>
  <sheetFormatPr defaultRowHeight="12.75" x14ac:dyDescent="0.2"/>
  <cols>
    <col min="1" max="1" width="25" style="52" bestFit="1" customWidth="1"/>
    <col min="2" max="2" width="27.7109375" style="52" bestFit="1" customWidth="1"/>
    <col min="3" max="3" width="16.7109375" style="53" bestFit="1" customWidth="1"/>
    <col min="4" max="4" width="13.85546875" style="53" bestFit="1" customWidth="1"/>
    <col min="5" max="6" width="17.7109375" style="53" customWidth="1"/>
    <col min="7" max="15" width="17.7109375" style="52" customWidth="1"/>
    <col min="16" max="16" width="9.42578125" style="52" customWidth="1"/>
    <col min="17" max="57" width="17.7109375" style="52" customWidth="1"/>
    <col min="58" max="16384" width="9.140625" style="52"/>
  </cols>
  <sheetData>
    <row r="1" spans="1:16" ht="13.5" thickBot="1" x14ac:dyDescent="0.25">
      <c r="A1" s="169"/>
      <c r="B1" s="169"/>
      <c r="C1" s="162"/>
      <c r="D1" s="162"/>
      <c r="E1" s="963" t="s">
        <v>1062</v>
      </c>
      <c r="F1" s="964"/>
      <c r="G1" s="964"/>
      <c r="H1" s="964"/>
      <c r="I1" s="964"/>
      <c r="J1" s="964"/>
      <c r="K1" s="964"/>
      <c r="L1" s="964"/>
      <c r="M1" s="964"/>
      <c r="N1" s="964"/>
      <c r="O1" s="964"/>
    </row>
    <row r="2" spans="1:16" x14ac:dyDescent="0.2">
      <c r="A2" s="948" t="s">
        <v>1079</v>
      </c>
      <c r="B2" s="949"/>
      <c r="C2" s="949"/>
      <c r="D2" s="950"/>
      <c r="E2" s="965">
        <v>25</v>
      </c>
      <c r="F2" s="966">
        <v>35</v>
      </c>
      <c r="G2" s="967">
        <v>50</v>
      </c>
      <c r="H2" s="967">
        <v>60</v>
      </c>
      <c r="I2" s="967">
        <v>71</v>
      </c>
      <c r="J2" s="967">
        <v>100</v>
      </c>
      <c r="K2" s="967">
        <v>125</v>
      </c>
      <c r="L2" s="967">
        <v>140</v>
      </c>
      <c r="M2" s="967">
        <v>170</v>
      </c>
      <c r="N2" s="967">
        <v>200</v>
      </c>
      <c r="O2" s="967">
        <v>250</v>
      </c>
      <c r="P2" s="54"/>
    </row>
    <row r="3" spans="1:16" ht="13.5" thickBot="1" x14ac:dyDescent="0.25">
      <c r="A3" s="951"/>
      <c r="B3" s="952"/>
      <c r="C3" s="952"/>
      <c r="D3" s="953"/>
      <c r="E3" s="943"/>
      <c r="F3" s="945"/>
      <c r="G3" s="947"/>
      <c r="H3" s="947"/>
      <c r="I3" s="947"/>
      <c r="J3" s="947"/>
      <c r="K3" s="947"/>
      <c r="L3" s="947"/>
      <c r="M3" s="947"/>
      <c r="N3" s="947"/>
      <c r="O3" s="947"/>
      <c r="P3" s="54"/>
    </row>
    <row r="4" spans="1:16" s="169" customFormat="1" ht="6" customHeight="1" x14ac:dyDescent="0.2">
      <c r="A4" s="160"/>
      <c r="B4" s="160"/>
      <c r="C4" s="160"/>
      <c r="D4" s="160"/>
      <c r="E4" s="963"/>
      <c r="F4" s="964"/>
      <c r="G4" s="964"/>
      <c r="H4" s="964"/>
      <c r="I4" s="964"/>
      <c r="J4" s="964"/>
      <c r="K4" s="964"/>
      <c r="L4" s="964"/>
      <c r="M4" s="964"/>
      <c r="N4" s="964"/>
      <c r="O4" s="964"/>
    </row>
    <row r="5" spans="1:16" x14ac:dyDescent="0.2">
      <c r="A5" s="54"/>
      <c r="B5" s="54"/>
      <c r="C5" s="55"/>
      <c r="D5" s="55"/>
      <c r="E5" s="55"/>
      <c r="F5" s="55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x14ac:dyDescent="0.2">
      <c r="A6" s="982" t="s">
        <v>1078</v>
      </c>
      <c r="B6" s="982"/>
      <c r="C6" s="982"/>
      <c r="D6" s="982"/>
      <c r="E6" s="240"/>
      <c r="F6" s="240"/>
      <c r="G6" s="239"/>
      <c r="H6" s="239"/>
      <c r="I6" s="239"/>
      <c r="J6" s="239"/>
      <c r="K6" s="239"/>
      <c r="L6" s="239"/>
      <c r="M6" s="239"/>
      <c r="N6" s="239"/>
      <c r="O6" s="239"/>
      <c r="P6" s="239"/>
    </row>
    <row r="7" spans="1:16" x14ac:dyDescent="0.2">
      <c r="A7" s="982"/>
      <c r="B7" s="982"/>
      <c r="C7" s="982"/>
      <c r="D7" s="982"/>
      <c r="E7" s="240"/>
      <c r="F7" s="240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s="95" customFormat="1" x14ac:dyDescent="0.2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1:16" s="95" customFormat="1" ht="13.5" thickBot="1" x14ac:dyDescent="0.25">
      <c r="A9" s="97" t="s">
        <v>1020</v>
      </c>
      <c r="B9" s="97"/>
      <c r="C9" s="97"/>
      <c r="D9" s="97" t="s">
        <v>1023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 spans="1:16" x14ac:dyDescent="0.2">
      <c r="A10" s="879" t="s">
        <v>1019</v>
      </c>
      <c r="B10" s="880"/>
      <c r="C10" s="108"/>
      <c r="D10" s="107"/>
      <c r="E10" s="128" t="s">
        <v>715</v>
      </c>
      <c r="F10" s="106" t="s">
        <v>714</v>
      </c>
      <c r="G10" s="106" t="s">
        <v>713</v>
      </c>
      <c r="H10" s="105" t="s">
        <v>712</v>
      </c>
      <c r="I10" s="54"/>
      <c r="J10" s="54"/>
      <c r="K10" s="54"/>
      <c r="L10" s="54"/>
      <c r="M10" s="54"/>
      <c r="N10" s="54"/>
      <c r="O10" s="54"/>
      <c r="P10" s="54"/>
    </row>
    <row r="11" spans="1:16" ht="13.5" thickBot="1" x14ac:dyDescent="0.25">
      <c r="A11" s="890" t="s">
        <v>1018</v>
      </c>
      <c r="B11" s="891"/>
      <c r="C11" s="104"/>
      <c r="D11" s="103"/>
      <c r="E11" s="125" t="s">
        <v>1659</v>
      </c>
      <c r="F11" s="102" t="s">
        <v>1660</v>
      </c>
      <c r="G11" s="102" t="s">
        <v>1662</v>
      </c>
      <c r="H11" s="101" t="s">
        <v>151</v>
      </c>
      <c r="I11" s="54"/>
      <c r="J11" s="54"/>
      <c r="K11" s="54"/>
      <c r="L11" s="54"/>
      <c r="M11" s="54"/>
      <c r="N11" s="54"/>
      <c r="O11" s="54"/>
      <c r="P11" s="54"/>
    </row>
    <row r="12" spans="1:16" x14ac:dyDescent="0.2">
      <c r="A12" s="987" t="s">
        <v>1017</v>
      </c>
      <c r="B12" s="919"/>
      <c r="C12" s="86" t="s">
        <v>1035</v>
      </c>
      <c r="D12" s="85" t="s">
        <v>1014</v>
      </c>
      <c r="E12" s="123" t="s">
        <v>1686</v>
      </c>
      <c r="F12" s="84" t="s">
        <v>1682</v>
      </c>
      <c r="G12" s="84" t="s">
        <v>1674</v>
      </c>
      <c r="H12" s="83" t="s">
        <v>1676</v>
      </c>
      <c r="I12" s="54"/>
      <c r="J12" s="54"/>
      <c r="K12" s="54"/>
      <c r="L12" s="54"/>
      <c r="M12" s="54"/>
      <c r="N12" s="54"/>
      <c r="O12" s="54"/>
      <c r="P12" s="54"/>
    </row>
    <row r="13" spans="1:16" x14ac:dyDescent="0.2">
      <c r="A13" s="906" t="s">
        <v>1016</v>
      </c>
      <c r="B13" s="866"/>
      <c r="C13" s="86" t="s">
        <v>1035</v>
      </c>
      <c r="D13" s="66" t="s">
        <v>1014</v>
      </c>
      <c r="E13" s="120" t="s">
        <v>1687</v>
      </c>
      <c r="F13" s="81" t="s">
        <v>1671</v>
      </c>
      <c r="G13" s="81" t="s">
        <v>1675</v>
      </c>
      <c r="H13" s="80" t="s">
        <v>1688</v>
      </c>
      <c r="I13" s="54"/>
      <c r="J13" s="54"/>
      <c r="K13" s="54"/>
      <c r="L13" s="54"/>
      <c r="M13" s="54"/>
      <c r="N13" s="54"/>
      <c r="O13" s="54"/>
      <c r="P13" s="54"/>
    </row>
    <row r="14" spans="1:16" x14ac:dyDescent="0.2">
      <c r="A14" s="865" t="s">
        <v>1012</v>
      </c>
      <c r="B14" s="866"/>
      <c r="C14" s="867"/>
      <c r="D14" s="66" t="s">
        <v>999</v>
      </c>
      <c r="E14" s="117">
        <f>'Интерактивный прайс-лист'!$F$26*VLOOKUP(E10,last!$B$1:$C$2099,2,0)</f>
        <v>875</v>
      </c>
      <c r="F14" s="79">
        <f>'Интерактивный прайс-лист'!$F$26*VLOOKUP(F10,last!$B$1:$C$2099,2,0)</f>
        <v>990</v>
      </c>
      <c r="G14" s="79">
        <f>'Интерактивный прайс-лист'!$F$26*VLOOKUP(G10,last!$B$1:$C$2099,2,0)</f>
        <v>1107</v>
      </c>
      <c r="H14" s="78">
        <f>'Интерактивный прайс-лист'!$F$26*VLOOKUP(H10,last!$B$1:$C$2099,2,0)</f>
        <v>1223</v>
      </c>
      <c r="I14" s="54"/>
      <c r="J14" s="54"/>
      <c r="K14" s="54"/>
      <c r="L14" s="54"/>
      <c r="M14" s="54"/>
      <c r="N14" s="54"/>
      <c r="O14" s="54"/>
      <c r="P14" s="54"/>
    </row>
    <row r="15" spans="1:16" x14ac:dyDescent="0.2">
      <c r="A15" s="865" t="s">
        <v>1011</v>
      </c>
      <c r="B15" s="866"/>
      <c r="C15" s="867"/>
      <c r="D15" s="66" t="s">
        <v>999</v>
      </c>
      <c r="E15" s="117">
        <f>'Интерактивный прайс-лист'!$F$26*VLOOKUP(E11,last!$B$1:$C$2099,2,0)</f>
        <v>1350</v>
      </c>
      <c r="F15" s="79">
        <f>'Интерактивный прайс-лист'!$F$26*VLOOKUP(F11,last!$B$1:$C$2099,2,0)</f>
        <v>1752</v>
      </c>
      <c r="G15" s="79">
        <f>'Интерактивный прайс-лист'!$F$26*VLOOKUP(G11,last!$B$1:$C$2099,2,0)</f>
        <v>2625</v>
      </c>
      <c r="H15" s="78">
        <f>'Интерактивный прайс-лист'!$F$26*VLOOKUP(H11,last!$B$1:$C$2099,2,0)</f>
        <v>3434</v>
      </c>
      <c r="I15" s="54"/>
      <c r="J15" s="54"/>
      <c r="K15" s="54"/>
      <c r="L15" s="54"/>
      <c r="M15" s="54"/>
      <c r="N15" s="54"/>
      <c r="O15" s="54"/>
      <c r="P15" s="54"/>
    </row>
    <row r="16" spans="1:16" ht="13.5" thickBot="1" x14ac:dyDescent="0.25">
      <c r="A16" s="913" t="s">
        <v>1028</v>
      </c>
      <c r="B16" s="914"/>
      <c r="C16" s="915"/>
      <c r="D16" s="77" t="s">
        <v>999</v>
      </c>
      <c r="E16" s="115">
        <f>SUM(E14:E15)</f>
        <v>2225</v>
      </c>
      <c r="F16" s="76">
        <f>SUM(F14:F15)</f>
        <v>2742</v>
      </c>
      <c r="G16" s="76">
        <f>SUM(G14:G15)</f>
        <v>3732</v>
      </c>
      <c r="H16" s="75">
        <f>SUM(H14:H15)</f>
        <v>4657</v>
      </c>
      <c r="I16" s="54"/>
      <c r="J16" s="54"/>
      <c r="K16" s="54"/>
      <c r="L16" s="54"/>
      <c r="M16" s="54"/>
      <c r="N16" s="54"/>
      <c r="O16" s="54"/>
      <c r="P16" s="54"/>
    </row>
    <row r="17" spans="1:16" x14ac:dyDescent="0.2">
      <c r="A17" s="54"/>
      <c r="B17" s="54"/>
      <c r="C17" s="55"/>
      <c r="D17" s="55"/>
      <c r="E17" s="55"/>
      <c r="F17" s="55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ht="13.5" thickBot="1" x14ac:dyDescent="0.25">
      <c r="A18" s="983" t="s">
        <v>1009</v>
      </c>
      <c r="B18" s="984"/>
      <c r="C18" s="984"/>
      <c r="D18" s="984"/>
      <c r="E18" s="182"/>
      <c r="F18" s="182"/>
      <c r="G18" s="182"/>
      <c r="H18" s="182"/>
      <c r="I18" s="2"/>
      <c r="J18" s="2"/>
      <c r="K18" s="54"/>
      <c r="L18" s="54"/>
      <c r="M18" s="54"/>
      <c r="N18" s="54"/>
      <c r="O18" s="54"/>
      <c r="P18" s="54"/>
    </row>
    <row r="19" spans="1:16" x14ac:dyDescent="0.2">
      <c r="A19" s="974" t="s">
        <v>1008</v>
      </c>
      <c r="B19" s="892" t="s">
        <v>1007</v>
      </c>
      <c r="C19" s="73" t="s">
        <v>965</v>
      </c>
      <c r="D19" s="72" t="s">
        <v>999</v>
      </c>
      <c r="E19" s="954">
        <f>'Интерактивный прайс-лист'!$F$26*VLOOKUP(C19,last!$B$1:$C$1698,2,0)</f>
        <v>96</v>
      </c>
      <c r="F19" s="954"/>
      <c r="G19" s="954"/>
      <c r="H19" s="874"/>
      <c r="I19" s="2"/>
      <c r="J19" s="2"/>
      <c r="K19" s="54"/>
      <c r="L19" s="54"/>
      <c r="M19" s="54"/>
      <c r="N19" s="54"/>
      <c r="O19" s="54"/>
      <c r="P19" s="54"/>
    </row>
    <row r="20" spans="1:16" x14ac:dyDescent="0.2">
      <c r="A20" s="975"/>
      <c r="B20" s="893"/>
      <c r="C20" s="67" t="s">
        <v>964</v>
      </c>
      <c r="D20" s="66" t="s">
        <v>999</v>
      </c>
      <c r="E20" s="991">
        <f>'Интерактивный прайс-лист'!$F$26*VLOOKUP(C20,last!$B$1:$C$1698,2,0)</f>
        <v>272</v>
      </c>
      <c r="F20" s="991"/>
      <c r="G20" s="991"/>
      <c r="H20" s="876"/>
      <c r="I20" s="2"/>
      <c r="J20" s="2"/>
      <c r="K20" s="54"/>
      <c r="L20" s="54"/>
      <c r="M20" s="54"/>
      <c r="N20" s="54"/>
      <c r="O20" s="54"/>
      <c r="P20" s="54"/>
    </row>
    <row r="21" spans="1:16" ht="13.5" thickBot="1" x14ac:dyDescent="0.25">
      <c r="A21" s="996"/>
      <c r="B21" s="100" t="s">
        <v>1072</v>
      </c>
      <c r="C21" s="179" t="s">
        <v>956</v>
      </c>
      <c r="D21" s="191" t="s">
        <v>999</v>
      </c>
      <c r="E21" s="955">
        <f>'Интерактивный прайс-лист'!$F$26*VLOOKUP(C21,last!$B$1:$C$1698,2,0)</f>
        <v>260</v>
      </c>
      <c r="F21" s="995"/>
      <c r="G21" s="995"/>
      <c r="H21" s="956"/>
      <c r="I21" s="54"/>
      <c r="J21" s="54"/>
      <c r="K21" s="54"/>
      <c r="L21" s="54"/>
      <c r="M21" s="96"/>
    </row>
    <row r="22" spans="1:16" x14ac:dyDescent="0.2">
      <c r="A22" s="54"/>
      <c r="B22" s="54"/>
      <c r="C22" s="55"/>
      <c r="D22" s="55"/>
      <c r="E22" s="55"/>
      <c r="F22" s="55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1:16" x14ac:dyDescent="0.2">
      <c r="A23" s="54"/>
      <c r="B23" s="54"/>
      <c r="C23" s="55"/>
      <c r="D23" s="55"/>
      <c r="E23" s="55"/>
      <c r="F23" s="55"/>
      <c r="G23" s="2"/>
      <c r="H23" s="2"/>
      <c r="I23" s="54"/>
      <c r="J23" s="54"/>
      <c r="K23" s="54"/>
      <c r="L23" s="54"/>
      <c r="M23" s="54"/>
      <c r="N23" s="54"/>
      <c r="O23" s="54"/>
      <c r="P23" s="54"/>
    </row>
    <row r="24" spans="1:16" x14ac:dyDescent="0.2">
      <c r="A24" s="982" t="s">
        <v>1076</v>
      </c>
      <c r="B24" s="982"/>
      <c r="C24" s="982"/>
      <c r="D24" s="982"/>
      <c r="E24" s="240"/>
      <c r="F24" s="240"/>
      <c r="G24" s="241"/>
      <c r="H24" s="241"/>
      <c r="I24" s="239"/>
      <c r="J24" s="239"/>
      <c r="K24" s="239"/>
      <c r="L24" s="239"/>
      <c r="M24" s="239"/>
      <c r="N24" s="239"/>
      <c r="O24" s="239"/>
      <c r="P24" s="239"/>
    </row>
    <row r="25" spans="1:16" x14ac:dyDescent="0.2">
      <c r="A25" s="982"/>
      <c r="B25" s="982"/>
      <c r="C25" s="982"/>
      <c r="D25" s="982"/>
      <c r="E25" s="240"/>
      <c r="F25" s="240"/>
      <c r="G25" s="239"/>
      <c r="H25" s="239"/>
      <c r="I25" s="239"/>
      <c r="J25" s="239"/>
      <c r="K25" s="239"/>
      <c r="L25" s="239"/>
      <c r="M25" s="239"/>
      <c r="N25" s="239"/>
      <c r="O25" s="239"/>
      <c r="P25" s="239"/>
    </row>
    <row r="26" spans="1:16" s="95" customFormat="1" x14ac:dyDescent="0.2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  <row r="27" spans="1:16" x14ac:dyDescent="0.2">
      <c r="A27" s="54"/>
      <c r="B27" s="54"/>
      <c r="C27" s="55"/>
      <c r="D27" s="55"/>
      <c r="E27" s="55"/>
      <c r="F27" s="55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1:16" s="95" customFormat="1" ht="13.5" thickBot="1" x14ac:dyDescent="0.25">
      <c r="A28" s="97" t="s">
        <v>1020</v>
      </c>
      <c r="B28" s="97"/>
      <c r="C28" s="97"/>
      <c r="D28" s="97" t="s">
        <v>1023</v>
      </c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spans="1:16" x14ac:dyDescent="0.2">
      <c r="A29" s="879" t="s">
        <v>1019</v>
      </c>
      <c r="B29" s="880"/>
      <c r="C29" s="108"/>
      <c r="D29" s="235"/>
      <c r="E29" s="127"/>
      <c r="F29" s="106" t="s">
        <v>742</v>
      </c>
      <c r="G29" s="106" t="s">
        <v>741</v>
      </c>
      <c r="H29" s="105" t="s">
        <v>740</v>
      </c>
      <c r="I29" s="2"/>
      <c r="J29" s="2"/>
      <c r="K29" s="54"/>
      <c r="L29" s="54"/>
      <c r="M29" s="54"/>
      <c r="N29" s="54"/>
      <c r="O29" s="54"/>
      <c r="P29" s="54"/>
    </row>
    <row r="30" spans="1:16" ht="13.5" thickBot="1" x14ac:dyDescent="0.25">
      <c r="A30" s="890" t="s">
        <v>1018</v>
      </c>
      <c r="B30" s="891"/>
      <c r="C30" s="104"/>
      <c r="D30" s="232"/>
      <c r="E30" s="124"/>
      <c r="F30" s="102" t="s">
        <v>1660</v>
      </c>
      <c r="G30" s="102" t="s">
        <v>1662</v>
      </c>
      <c r="H30" s="101" t="s">
        <v>1663</v>
      </c>
      <c r="I30" s="2"/>
      <c r="J30" s="2"/>
      <c r="K30" s="54"/>
      <c r="L30" s="54"/>
      <c r="M30" s="54"/>
      <c r="N30" s="54"/>
      <c r="O30" s="54"/>
      <c r="P30" s="54"/>
    </row>
    <row r="31" spans="1:16" x14ac:dyDescent="0.2">
      <c r="A31" s="987" t="s">
        <v>1017</v>
      </c>
      <c r="B31" s="919"/>
      <c r="C31" s="754" t="s">
        <v>1015</v>
      </c>
      <c r="D31" s="214" t="s">
        <v>1014</v>
      </c>
      <c r="E31" s="122"/>
      <c r="F31" s="138">
        <v>3.4</v>
      </c>
      <c r="G31" s="138" t="s">
        <v>1689</v>
      </c>
      <c r="H31" s="785" t="s">
        <v>1691</v>
      </c>
      <c r="I31" s="2"/>
      <c r="J31" s="2"/>
      <c r="K31" s="54"/>
      <c r="L31" s="54"/>
      <c r="M31" s="54"/>
      <c r="N31" s="54"/>
      <c r="O31" s="54"/>
      <c r="P31" s="54"/>
    </row>
    <row r="32" spans="1:16" x14ac:dyDescent="0.2">
      <c r="A32" s="906" t="s">
        <v>1016</v>
      </c>
      <c r="B32" s="866"/>
      <c r="C32" s="752" t="s">
        <v>1015</v>
      </c>
      <c r="D32" s="197" t="s">
        <v>1014</v>
      </c>
      <c r="E32" s="119"/>
      <c r="F32" s="135">
        <v>4</v>
      </c>
      <c r="G32" s="784" t="s">
        <v>1690</v>
      </c>
      <c r="H32" s="786" t="s">
        <v>1692</v>
      </c>
      <c r="I32" s="2"/>
      <c r="J32" s="2"/>
      <c r="K32" s="54"/>
      <c r="L32" s="54"/>
      <c r="M32" s="54"/>
      <c r="N32" s="54"/>
      <c r="O32" s="54"/>
      <c r="P32" s="54"/>
    </row>
    <row r="33" spans="1:16" x14ac:dyDescent="0.2">
      <c r="A33" s="865" t="s">
        <v>1012</v>
      </c>
      <c r="B33" s="867"/>
      <c r="C33" s="867"/>
      <c r="D33" s="197" t="s">
        <v>999</v>
      </c>
      <c r="E33" s="116"/>
      <c r="F33" s="79">
        <f>'Интерактивный прайс-лист'!$F$26*VLOOKUP(F29,last!$B$1:$C$2099,2,0)</f>
        <v>1719</v>
      </c>
      <c r="G33" s="79">
        <f>'Интерактивный прайс-лист'!$F$26*VLOOKUP(G29,last!$B$1:$C$2099,2,0)</f>
        <v>1851</v>
      </c>
      <c r="H33" s="78">
        <f>'Интерактивный прайс-лист'!$F$26*VLOOKUP(H29,last!$B$1:$C$2099,2,0)</f>
        <v>1882</v>
      </c>
      <c r="I33" s="2"/>
      <c r="J33" s="2"/>
      <c r="K33" s="54"/>
      <c r="L33" s="54"/>
      <c r="M33" s="54"/>
      <c r="N33" s="54"/>
      <c r="O33" s="54"/>
      <c r="P33" s="54"/>
    </row>
    <row r="34" spans="1:16" x14ac:dyDescent="0.2">
      <c r="A34" s="865" t="s">
        <v>1011</v>
      </c>
      <c r="B34" s="867"/>
      <c r="C34" s="867"/>
      <c r="D34" s="197" t="s">
        <v>999</v>
      </c>
      <c r="E34" s="116"/>
      <c r="F34" s="79">
        <f>'Интерактивный прайс-лист'!$F$26*VLOOKUP(F30,last!$B$1:$C$2099,2,0)</f>
        <v>1752</v>
      </c>
      <c r="G34" s="79">
        <f>'Интерактивный прайс-лист'!$F$26*VLOOKUP(G30,last!$B$1:$C$2099,2,0)</f>
        <v>2625</v>
      </c>
      <c r="H34" s="78">
        <f>'Интерактивный прайс-лист'!$F$26*VLOOKUP(H30,last!$B$1:$C$2099,2,0)</f>
        <v>3434</v>
      </c>
      <c r="I34" s="2"/>
      <c r="J34" s="2"/>
      <c r="K34" s="54"/>
      <c r="L34" s="54"/>
      <c r="M34" s="54"/>
      <c r="N34" s="54"/>
      <c r="O34" s="54"/>
      <c r="P34" s="54"/>
    </row>
    <row r="35" spans="1:16" ht="13.5" thickBot="1" x14ac:dyDescent="0.25">
      <c r="A35" s="997" t="s">
        <v>1028</v>
      </c>
      <c r="B35" s="998"/>
      <c r="C35" s="999"/>
      <c r="D35" s="191" t="s">
        <v>999</v>
      </c>
      <c r="E35" s="114"/>
      <c r="F35" s="76">
        <f>SUM(F33:F34)</f>
        <v>3471</v>
      </c>
      <c r="G35" s="76">
        <f>SUM(G33:G34)</f>
        <v>4476</v>
      </c>
      <c r="H35" s="75">
        <f>SUM(H33:H34)</f>
        <v>5316</v>
      </c>
      <c r="I35" s="2"/>
      <c r="J35" s="2"/>
      <c r="K35" s="54"/>
      <c r="L35" s="54"/>
      <c r="M35" s="54"/>
      <c r="N35" s="54"/>
      <c r="O35" s="54"/>
      <c r="P35" s="54"/>
    </row>
    <row r="36" spans="1:16" x14ac:dyDescent="0.2">
      <c r="A36" s="177"/>
      <c r="B36" s="177"/>
      <c r="C36" s="177"/>
      <c r="D36" s="242"/>
      <c r="E36" s="55"/>
      <c r="F36" s="242"/>
      <c r="G36" s="55"/>
      <c r="H36" s="242"/>
      <c r="I36" s="2"/>
      <c r="J36" s="2"/>
      <c r="K36" s="54"/>
      <c r="L36" s="54"/>
      <c r="M36" s="54"/>
      <c r="N36" s="54"/>
      <c r="O36" s="54"/>
      <c r="P36" s="54"/>
    </row>
    <row r="37" spans="1:16" ht="13.5" thickBot="1" x14ac:dyDescent="0.25">
      <c r="A37" s="983" t="s">
        <v>1009</v>
      </c>
      <c r="B37" s="984"/>
      <c r="C37" s="984"/>
      <c r="D37" s="984"/>
      <c r="E37" s="182"/>
      <c r="F37" s="182"/>
      <c r="G37" s="182"/>
      <c r="H37" s="182"/>
      <c r="I37" s="2"/>
      <c r="J37" s="2"/>
      <c r="K37" s="54"/>
      <c r="L37" s="54"/>
      <c r="M37" s="54"/>
      <c r="N37" s="54"/>
      <c r="O37" s="54"/>
      <c r="P37" s="54"/>
    </row>
    <row r="38" spans="1:16" x14ac:dyDescent="0.2">
      <c r="A38" s="974" t="s">
        <v>1008</v>
      </c>
      <c r="B38" s="892" t="s">
        <v>1007</v>
      </c>
      <c r="C38" s="73" t="s">
        <v>965</v>
      </c>
      <c r="D38" s="72" t="s">
        <v>999</v>
      </c>
      <c r="E38" s="268"/>
      <c r="F38" s="954">
        <f>'Интерактивный прайс-лист'!$F$26*VLOOKUP(C38,last!$B$1:$C$1698,2,0)</f>
        <v>96</v>
      </c>
      <c r="G38" s="954"/>
      <c r="H38" s="874"/>
      <c r="I38" s="2"/>
      <c r="J38" s="2"/>
      <c r="K38" s="54"/>
      <c r="L38" s="54"/>
      <c r="M38" s="54"/>
      <c r="N38" s="54"/>
      <c r="O38" s="54"/>
      <c r="P38" s="54"/>
    </row>
    <row r="39" spans="1:16" x14ac:dyDescent="0.2">
      <c r="A39" s="975"/>
      <c r="B39" s="893"/>
      <c r="C39" s="67" t="s">
        <v>964</v>
      </c>
      <c r="D39" s="66" t="s">
        <v>999</v>
      </c>
      <c r="E39" s="272"/>
      <c r="F39" s="875">
        <f>'Интерактивный прайс-лист'!$F$26*VLOOKUP(C39,last!$B$1:$C$1698,2,0)</f>
        <v>272</v>
      </c>
      <c r="G39" s="991"/>
      <c r="H39" s="876"/>
      <c r="I39" s="2"/>
      <c r="J39" s="2"/>
      <c r="K39" s="54"/>
      <c r="L39" s="54"/>
      <c r="M39" s="54"/>
      <c r="N39" s="54"/>
      <c r="O39" s="54"/>
      <c r="P39" s="54"/>
    </row>
    <row r="40" spans="1:16" x14ac:dyDescent="0.2">
      <c r="A40" s="976"/>
      <c r="B40" s="68" t="s">
        <v>1072</v>
      </c>
      <c r="C40" s="67" t="s">
        <v>956</v>
      </c>
      <c r="D40" s="197" t="s">
        <v>999</v>
      </c>
      <c r="E40" s="65"/>
      <c r="F40" s="875">
        <f>'Интерактивный прайс-лист'!$F$26*VLOOKUP(C40,last!$B$1:$C$1698,2,0)</f>
        <v>260</v>
      </c>
      <c r="G40" s="991"/>
      <c r="H40" s="876"/>
      <c r="I40" s="54"/>
      <c r="J40" s="54"/>
      <c r="K40" s="54"/>
      <c r="L40" s="54"/>
      <c r="M40" s="96"/>
    </row>
    <row r="41" spans="1:16" x14ac:dyDescent="0.2">
      <c r="A41" s="972" t="s">
        <v>1071</v>
      </c>
      <c r="B41" s="973"/>
      <c r="C41" s="973"/>
      <c r="D41" s="1000"/>
      <c r="E41" s="193"/>
      <c r="F41" s="194" t="s">
        <v>934</v>
      </c>
      <c r="G41" s="193" t="s">
        <v>934</v>
      </c>
      <c r="H41" s="192" t="s">
        <v>933</v>
      </c>
      <c r="I41" s="2"/>
      <c r="J41" s="2"/>
      <c r="K41" s="54"/>
      <c r="L41" s="54"/>
      <c r="M41" s="54"/>
      <c r="N41" s="54"/>
      <c r="O41" s="54"/>
      <c r="P41" s="54"/>
    </row>
    <row r="42" spans="1:16" ht="13.5" thickBot="1" x14ac:dyDescent="0.25">
      <c r="A42" s="961" t="s">
        <v>1070</v>
      </c>
      <c r="B42" s="962"/>
      <c r="C42" s="179" t="s">
        <v>1069</v>
      </c>
      <c r="D42" s="77" t="s">
        <v>999</v>
      </c>
      <c r="E42" s="76"/>
      <c r="F42" s="114">
        <f>'Интерактивный прайс-лист'!$F$26*VLOOKUP(F41,last!$B$1:$C$1698,2,0)</f>
        <v>270</v>
      </c>
      <c r="G42" s="76">
        <f>'Интерактивный прайс-лист'!$F$26*VLOOKUP(G41,last!$B$1:$C$1698,2,0)</f>
        <v>270</v>
      </c>
      <c r="H42" s="75">
        <f>'Интерактивный прайс-лист'!$F$26*VLOOKUP(H41,last!$B$1:$C$1698,2,0)</f>
        <v>358</v>
      </c>
      <c r="I42" s="2"/>
      <c r="J42" s="2"/>
      <c r="K42" s="54"/>
      <c r="L42" s="54"/>
      <c r="M42" s="54"/>
      <c r="N42" s="54"/>
      <c r="O42" s="54"/>
      <c r="P42" s="54"/>
    </row>
    <row r="43" spans="1:16" x14ac:dyDescent="0.2">
      <c r="A43" s="54"/>
      <c r="B43" s="54"/>
      <c r="C43" s="55"/>
      <c r="D43" s="55"/>
      <c r="E43" s="55"/>
      <c r="F43" s="55"/>
      <c r="G43" s="54"/>
      <c r="H43" s="54"/>
      <c r="I43" s="54"/>
      <c r="J43" s="54"/>
      <c r="K43" s="54"/>
      <c r="L43" s="54"/>
      <c r="M43" s="54"/>
      <c r="N43" s="54"/>
      <c r="O43" s="54"/>
      <c r="P43" s="54"/>
    </row>
    <row r="44" spans="1:16" x14ac:dyDescent="0.2">
      <c r="A44" s="54"/>
      <c r="B44" s="54"/>
      <c r="C44" s="55"/>
      <c r="D44" s="55"/>
      <c r="E44" s="55"/>
      <c r="F44" s="55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1:16" s="95" customFormat="1" ht="13.5" thickBot="1" x14ac:dyDescent="0.25">
      <c r="A45" s="97" t="s">
        <v>1020</v>
      </c>
      <c r="B45" s="97"/>
      <c r="C45" s="97"/>
      <c r="D45" s="97" t="s">
        <v>1023</v>
      </c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</row>
    <row r="46" spans="1:16" x14ac:dyDescent="0.2">
      <c r="A46" s="879" t="s">
        <v>1019</v>
      </c>
      <c r="B46" s="880"/>
      <c r="C46" s="108"/>
      <c r="D46" s="235"/>
      <c r="E46" s="106"/>
      <c r="F46" s="106"/>
      <c r="G46" s="106"/>
      <c r="H46" s="106"/>
      <c r="I46" s="106" t="s">
        <v>739</v>
      </c>
      <c r="J46" s="106" t="s">
        <v>745</v>
      </c>
      <c r="K46" s="106" t="s">
        <v>744</v>
      </c>
      <c r="L46" s="105" t="s">
        <v>743</v>
      </c>
      <c r="M46" s="271"/>
      <c r="N46" s="54"/>
      <c r="O46" s="54"/>
      <c r="P46" s="54"/>
    </row>
    <row r="47" spans="1:16" ht="13.5" thickBot="1" x14ac:dyDescent="0.25">
      <c r="A47" s="890" t="s">
        <v>1018</v>
      </c>
      <c r="B47" s="891"/>
      <c r="C47" s="104"/>
      <c r="D47" s="232"/>
      <c r="E47" s="102"/>
      <c r="F47" s="102"/>
      <c r="G47" s="102"/>
      <c r="H47" s="102"/>
      <c r="I47" s="102" t="s">
        <v>57</v>
      </c>
      <c r="J47" s="102" t="s">
        <v>56</v>
      </c>
      <c r="K47" s="102" t="s">
        <v>55</v>
      </c>
      <c r="L47" s="101" t="s">
        <v>98</v>
      </c>
      <c r="M47" s="271"/>
      <c r="N47" s="54"/>
      <c r="O47" s="54"/>
      <c r="P47" s="54"/>
    </row>
    <row r="48" spans="1:16" x14ac:dyDescent="0.2">
      <c r="A48" s="889" t="s">
        <v>1017</v>
      </c>
      <c r="B48" s="893"/>
      <c r="C48" s="86" t="s">
        <v>1015</v>
      </c>
      <c r="D48" s="214" t="s">
        <v>1014</v>
      </c>
      <c r="E48" s="138"/>
      <c r="F48" s="138"/>
      <c r="G48" s="138"/>
      <c r="H48" s="138"/>
      <c r="I48" s="138">
        <v>6.8</v>
      </c>
      <c r="J48" s="138">
        <v>9.5</v>
      </c>
      <c r="K48" s="138">
        <v>12</v>
      </c>
      <c r="L48" s="121">
        <v>13.4</v>
      </c>
      <c r="M48" s="270"/>
      <c r="N48" s="54"/>
      <c r="O48" s="54"/>
      <c r="P48" s="54"/>
    </row>
    <row r="49" spans="1:16" x14ac:dyDescent="0.2">
      <c r="A49" s="865" t="s">
        <v>1016</v>
      </c>
      <c r="B49" s="867"/>
      <c r="C49" s="82" t="s">
        <v>1015</v>
      </c>
      <c r="D49" s="197" t="s">
        <v>1014</v>
      </c>
      <c r="E49" s="135"/>
      <c r="F49" s="135"/>
      <c r="G49" s="135"/>
      <c r="H49" s="135"/>
      <c r="I49" s="135">
        <v>7.5</v>
      </c>
      <c r="J49" s="135">
        <v>10.8</v>
      </c>
      <c r="K49" s="135">
        <v>13.5</v>
      </c>
      <c r="L49" s="118">
        <v>15.5</v>
      </c>
      <c r="M49" s="270"/>
      <c r="N49" s="54"/>
      <c r="O49" s="54"/>
      <c r="P49" s="54"/>
    </row>
    <row r="50" spans="1:16" x14ac:dyDescent="0.2">
      <c r="A50" s="865" t="s">
        <v>1012</v>
      </c>
      <c r="B50" s="867"/>
      <c r="C50" s="867"/>
      <c r="D50" s="197" t="s">
        <v>999</v>
      </c>
      <c r="E50" s="79"/>
      <c r="F50" s="79"/>
      <c r="G50" s="79"/>
      <c r="H50" s="79"/>
      <c r="I50" s="79">
        <f>'Интерактивный прайс-лист'!$F$26*VLOOKUP(I46,last!$B$1:$C$2099,2,0)</f>
        <v>2465</v>
      </c>
      <c r="J50" s="79">
        <f>'Интерактивный прайс-лист'!$F$26*VLOOKUP(J46,last!$B$1:$C$2099,2,0)</f>
        <v>2807</v>
      </c>
      <c r="K50" s="79">
        <f>'Интерактивный прайс-лист'!$F$26*VLOOKUP(K46,last!$B$1:$C$2099,2,0)</f>
        <v>3096</v>
      </c>
      <c r="L50" s="78">
        <f>'Интерактивный прайс-лист'!$F$26*VLOOKUP(L46,last!$B$1:$C$2099,2,0)</f>
        <v>3561</v>
      </c>
      <c r="M50" s="174"/>
      <c r="N50" s="54"/>
      <c r="O50" s="54"/>
      <c r="P50" s="54"/>
    </row>
    <row r="51" spans="1:16" x14ac:dyDescent="0.2">
      <c r="A51" s="865" t="s">
        <v>1011</v>
      </c>
      <c r="B51" s="867"/>
      <c r="C51" s="867"/>
      <c r="D51" s="197" t="s">
        <v>999</v>
      </c>
      <c r="E51" s="79"/>
      <c r="F51" s="79"/>
      <c r="G51" s="79"/>
      <c r="H51" s="79"/>
      <c r="I51" s="79">
        <f>'Интерактивный прайс-лист'!$F$26*VLOOKUP(I47,last!$B$1:$C$2099,2,0)</f>
        <v>4412</v>
      </c>
      <c r="J51" s="79">
        <f>'Интерактивный прайс-лист'!$F$26*VLOOKUP(J47,last!$B$1:$C$2099,2,0)</f>
        <v>5038</v>
      </c>
      <c r="K51" s="79">
        <f>'Интерактивный прайс-лист'!$F$26*VLOOKUP(K47,last!$B$1:$C$2099,2,0)</f>
        <v>5671</v>
      </c>
      <c r="L51" s="78">
        <f>'Интерактивный прайс-лист'!$F$26*VLOOKUP(L47,last!$B$1:$C$2099,2,0)</f>
        <v>6356</v>
      </c>
      <c r="M51" s="174"/>
      <c r="N51" s="54"/>
      <c r="O51" s="54"/>
      <c r="P51" s="54"/>
    </row>
    <row r="52" spans="1:16" ht="13.5" thickBot="1" x14ac:dyDescent="0.25">
      <c r="A52" s="961" t="s">
        <v>1028</v>
      </c>
      <c r="B52" s="962"/>
      <c r="C52" s="962"/>
      <c r="D52" s="191" t="s">
        <v>999</v>
      </c>
      <c r="E52" s="76"/>
      <c r="F52" s="76"/>
      <c r="G52" s="76"/>
      <c r="H52" s="76"/>
      <c r="I52" s="76">
        <f>SUM(I50:I51)</f>
        <v>6877</v>
      </c>
      <c r="J52" s="76">
        <f>SUM(J50:J51)</f>
        <v>7845</v>
      </c>
      <c r="K52" s="76">
        <f>SUM(K50:K51)</f>
        <v>8767</v>
      </c>
      <c r="L52" s="75">
        <f>SUM(L50:L51)</f>
        <v>9917</v>
      </c>
      <c r="M52" s="174"/>
      <c r="N52" s="54"/>
      <c r="O52" s="54"/>
      <c r="P52" s="54"/>
    </row>
    <row r="53" spans="1:16" x14ac:dyDescent="0.2">
      <c r="A53" s="177"/>
      <c r="B53" s="177"/>
      <c r="C53" s="177"/>
      <c r="D53" s="55"/>
      <c r="E53" s="55"/>
      <c r="F53" s="55"/>
      <c r="G53" s="55"/>
      <c r="H53" s="55"/>
      <c r="I53" s="242"/>
      <c r="J53" s="55"/>
      <c r="K53" s="242"/>
      <c r="L53" s="54"/>
      <c r="M53" s="54"/>
      <c r="N53" s="54"/>
      <c r="O53" s="54"/>
      <c r="P53" s="54"/>
    </row>
    <row r="54" spans="1:16" ht="13.5" thickBot="1" x14ac:dyDescent="0.25">
      <c r="A54" s="968" t="s">
        <v>1009</v>
      </c>
      <c r="B54" s="969"/>
      <c r="C54" s="969"/>
      <c r="D54" s="970"/>
      <c r="E54" s="182"/>
      <c r="F54" s="182"/>
      <c r="G54" s="182"/>
      <c r="H54" s="182"/>
      <c r="I54" s="182"/>
      <c r="J54" s="182"/>
      <c r="K54" s="182"/>
      <c r="L54" s="182"/>
      <c r="M54" s="54"/>
      <c r="N54" s="54"/>
      <c r="O54" s="54"/>
      <c r="P54" s="54"/>
    </row>
    <row r="55" spans="1:16" x14ac:dyDescent="0.2">
      <c r="A55" s="974" t="s">
        <v>1008</v>
      </c>
      <c r="B55" s="892" t="s">
        <v>1007</v>
      </c>
      <c r="C55" s="73" t="s">
        <v>965</v>
      </c>
      <c r="D55" s="225" t="s">
        <v>999</v>
      </c>
      <c r="E55" s="255"/>
      <c r="F55" s="255"/>
      <c r="G55" s="255"/>
      <c r="H55" s="255"/>
      <c r="I55" s="977">
        <f>'Интерактивный прайс-лист'!$F$26*VLOOKUP(C55,last!$B$1:$C$1698,2,0)</f>
        <v>96</v>
      </c>
      <c r="J55" s="977" t="e">
        <f>#REF!*VLOOKUP(J51,last!$B$1:$C$1698,2,0)</f>
        <v>#REF!</v>
      </c>
      <c r="K55" s="977" t="e">
        <f>#REF!*VLOOKUP(K51,last!$B$1:$C$1698,2,0)</f>
        <v>#REF!</v>
      </c>
      <c r="L55" s="978" t="e">
        <f>#REF!*VLOOKUP(L51,last!$B$1:$C$1698,2,0)</f>
        <v>#REF!</v>
      </c>
      <c r="M55" s="174"/>
      <c r="N55" s="54"/>
      <c r="O55" s="54"/>
      <c r="P55" s="54"/>
    </row>
    <row r="56" spans="1:16" x14ac:dyDescent="0.2">
      <c r="A56" s="975"/>
      <c r="B56" s="893"/>
      <c r="C56" s="67" t="s">
        <v>964</v>
      </c>
      <c r="D56" s="197" t="s">
        <v>999</v>
      </c>
      <c r="E56" s="254"/>
      <c r="F56" s="254"/>
      <c r="G56" s="254"/>
      <c r="H56" s="254"/>
      <c r="I56" s="979">
        <f>'Интерактивный прайс-лист'!$F$26*VLOOKUP(C56,last!$B$1:$C$1698,2,0)</f>
        <v>272</v>
      </c>
      <c r="J56" s="980" t="e">
        <f>#REF!*VLOOKUP(J52,last!$B$1:$C$1698,2,0)</f>
        <v>#REF!</v>
      </c>
      <c r="K56" s="980" t="e">
        <f>#REF!*VLOOKUP(K52,last!$B$1:$C$1698,2,0)</f>
        <v>#REF!</v>
      </c>
      <c r="L56" s="981" t="e">
        <f>#REF!*VLOOKUP(L52,last!$B$1:$C$1698,2,0)</f>
        <v>#REF!</v>
      </c>
      <c r="M56" s="174"/>
      <c r="N56" s="54"/>
      <c r="O56" s="54"/>
      <c r="P56" s="54"/>
    </row>
    <row r="57" spans="1:16" x14ac:dyDescent="0.2">
      <c r="A57" s="976"/>
      <c r="B57" s="68" t="s">
        <v>1072</v>
      </c>
      <c r="C57" s="67" t="s">
        <v>956</v>
      </c>
      <c r="D57" s="197" t="s">
        <v>999</v>
      </c>
      <c r="E57" s="254"/>
      <c r="F57" s="254"/>
      <c r="G57" s="254"/>
      <c r="H57" s="254"/>
      <c r="I57" s="979">
        <f>'Интерактивный прайс-лист'!$F$26*VLOOKUP(C57,last!$B$1:$C$1698,2,0)</f>
        <v>260</v>
      </c>
      <c r="J57" s="980" t="e">
        <f>#REF!*VLOOKUP(J53,last!$B$1:$C$1698,2,0)</f>
        <v>#REF!</v>
      </c>
      <c r="K57" s="980" t="e">
        <f>#REF!*VLOOKUP(K53,last!$B$1:$C$1698,2,0)</f>
        <v>#REF!</v>
      </c>
      <c r="L57" s="981" t="e">
        <f>#REF!*VLOOKUP(L53,last!$B$1:$C$1698,2,0)</f>
        <v>#REF!</v>
      </c>
      <c r="M57" s="174"/>
      <c r="N57" s="54"/>
      <c r="O57" s="54"/>
      <c r="P57" s="54"/>
    </row>
    <row r="58" spans="1:16" x14ac:dyDescent="0.2">
      <c r="A58" s="985" t="s">
        <v>1071</v>
      </c>
      <c r="B58" s="986"/>
      <c r="C58" s="986"/>
      <c r="D58" s="986"/>
      <c r="E58" s="253"/>
      <c r="F58" s="253"/>
      <c r="G58" s="253"/>
      <c r="H58" s="252"/>
      <c r="I58" s="251" t="s">
        <v>933</v>
      </c>
      <c r="J58" s="251" t="s">
        <v>936</v>
      </c>
      <c r="K58" s="251" t="s">
        <v>936</v>
      </c>
      <c r="L58" s="250" t="s">
        <v>936</v>
      </c>
      <c r="M58" s="242"/>
      <c r="N58" s="54"/>
      <c r="O58" s="54"/>
      <c r="P58" s="54"/>
    </row>
    <row r="59" spans="1:16" ht="13.5" thickBot="1" x14ac:dyDescent="0.25">
      <c r="A59" s="961" t="s">
        <v>1070</v>
      </c>
      <c r="B59" s="962"/>
      <c r="C59" s="179" t="s">
        <v>1069</v>
      </c>
      <c r="D59" s="191" t="s">
        <v>999</v>
      </c>
      <c r="E59" s="249"/>
      <c r="F59" s="249"/>
      <c r="G59" s="249"/>
      <c r="H59" s="248"/>
      <c r="I59" s="76">
        <f>'Интерактивный прайс-лист'!$F$26*VLOOKUP(I58,last!$B$1:$C$1698,2,0)</f>
        <v>358</v>
      </c>
      <c r="J59" s="76">
        <f>'Интерактивный прайс-лист'!$F$26*VLOOKUP(J58,last!$B$1:$C$1698,2,0)</f>
        <v>430</v>
      </c>
      <c r="K59" s="76">
        <f>'Интерактивный прайс-лист'!$F$26*VLOOKUP(K58,last!$B$1:$C$1698,2,0)</f>
        <v>430</v>
      </c>
      <c r="L59" s="75">
        <f>'Интерактивный прайс-лист'!$F$26*VLOOKUP(L58,last!$B$1:$C$1698,2,0)</f>
        <v>430</v>
      </c>
      <c r="M59" s="174"/>
      <c r="N59" s="54"/>
      <c r="O59" s="54"/>
      <c r="P59" s="54"/>
    </row>
    <row r="60" spans="1:16" x14ac:dyDescent="0.2">
      <c r="A60" s="54"/>
      <c r="B60" s="54"/>
      <c r="C60" s="55"/>
      <c r="D60" s="55"/>
      <c r="E60" s="55"/>
      <c r="F60" s="55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2">
      <c r="A61" s="54"/>
      <c r="B61" s="54"/>
      <c r="C61" s="55"/>
      <c r="D61" s="55"/>
      <c r="E61" s="55"/>
      <c r="F61" s="55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s="95" customFormat="1" ht="13.5" thickBot="1" x14ac:dyDescent="0.25">
      <c r="A62" s="97" t="s">
        <v>1020</v>
      </c>
      <c r="B62" s="97"/>
      <c r="C62" s="97"/>
      <c r="D62" s="97" t="s">
        <v>1023</v>
      </c>
      <c r="E62" s="96"/>
      <c r="F62" s="96"/>
      <c r="G62" s="96"/>
      <c r="H62" s="2"/>
      <c r="I62" s="2"/>
      <c r="J62" s="96"/>
      <c r="K62" s="96"/>
      <c r="L62" s="96"/>
      <c r="M62" s="96"/>
      <c r="N62" s="96"/>
      <c r="O62" s="96"/>
      <c r="P62" s="96"/>
    </row>
    <row r="63" spans="1:16" x14ac:dyDescent="0.2">
      <c r="A63" s="879" t="s">
        <v>1019</v>
      </c>
      <c r="B63" s="880"/>
      <c r="C63" s="108"/>
      <c r="D63" s="235"/>
      <c r="E63" s="106"/>
      <c r="F63" s="106"/>
      <c r="G63" s="106"/>
      <c r="H63" s="106"/>
      <c r="I63" s="106" t="s">
        <v>739</v>
      </c>
      <c r="J63" s="106" t="s">
        <v>745</v>
      </c>
      <c r="K63" s="106" t="s">
        <v>744</v>
      </c>
      <c r="L63" s="105" t="s">
        <v>743</v>
      </c>
      <c r="M63" s="271"/>
      <c r="N63" s="54"/>
      <c r="O63" s="54"/>
      <c r="P63" s="54"/>
    </row>
    <row r="64" spans="1:16" ht="13.5" thickBot="1" x14ac:dyDescent="0.25">
      <c r="A64" s="890" t="s">
        <v>1018</v>
      </c>
      <c r="B64" s="891"/>
      <c r="C64" s="104"/>
      <c r="D64" s="232"/>
      <c r="E64" s="102"/>
      <c r="F64" s="102"/>
      <c r="G64" s="102"/>
      <c r="H64" s="102"/>
      <c r="I64" s="102" t="s">
        <v>60</v>
      </c>
      <c r="J64" s="102" t="s">
        <v>59</v>
      </c>
      <c r="K64" s="102" t="s">
        <v>58</v>
      </c>
      <c r="L64" s="101" t="s">
        <v>97</v>
      </c>
      <c r="M64" s="271"/>
      <c r="N64" s="54"/>
      <c r="O64" s="54"/>
      <c r="P64" s="54"/>
    </row>
    <row r="65" spans="1:16" x14ac:dyDescent="0.2">
      <c r="A65" s="889" t="s">
        <v>1017</v>
      </c>
      <c r="B65" s="893"/>
      <c r="C65" s="86" t="s">
        <v>1015</v>
      </c>
      <c r="D65" s="214" t="s">
        <v>1014</v>
      </c>
      <c r="E65" s="138"/>
      <c r="F65" s="138"/>
      <c r="G65" s="138"/>
      <c r="H65" s="138"/>
      <c r="I65" s="138">
        <v>6.8</v>
      </c>
      <c r="J65" s="138">
        <v>9.5</v>
      </c>
      <c r="K65" s="138">
        <v>12</v>
      </c>
      <c r="L65" s="121">
        <v>13.4</v>
      </c>
      <c r="M65" s="270"/>
      <c r="N65" s="54"/>
      <c r="O65" s="54"/>
      <c r="P65" s="54"/>
    </row>
    <row r="66" spans="1:16" x14ac:dyDescent="0.2">
      <c r="A66" s="865" t="s">
        <v>1016</v>
      </c>
      <c r="B66" s="867"/>
      <c r="C66" s="82" t="s">
        <v>1015</v>
      </c>
      <c r="D66" s="197" t="s">
        <v>1014</v>
      </c>
      <c r="E66" s="135"/>
      <c r="F66" s="135"/>
      <c r="G66" s="135"/>
      <c r="H66" s="135"/>
      <c r="I66" s="135">
        <v>7.5</v>
      </c>
      <c r="J66" s="135">
        <v>10.8</v>
      </c>
      <c r="K66" s="135">
        <v>13.5</v>
      </c>
      <c r="L66" s="118">
        <v>15.5</v>
      </c>
      <c r="M66" s="270"/>
      <c r="N66" s="54"/>
      <c r="O66" s="54"/>
      <c r="P66" s="54"/>
    </row>
    <row r="67" spans="1:16" x14ac:dyDescent="0.2">
      <c r="A67" s="865" t="s">
        <v>1012</v>
      </c>
      <c r="B67" s="867"/>
      <c r="C67" s="867"/>
      <c r="D67" s="197" t="s">
        <v>999</v>
      </c>
      <c r="E67" s="79"/>
      <c r="F67" s="79"/>
      <c r="G67" s="79"/>
      <c r="H67" s="79"/>
      <c r="I67" s="79">
        <f>'Интерактивный прайс-лист'!$F$26*VLOOKUP(I63,last!$B$1:$C$2099,2,0)</f>
        <v>2465</v>
      </c>
      <c r="J67" s="79">
        <f>'Интерактивный прайс-лист'!$F$26*VLOOKUP(J63,last!$B$1:$C$2099,2,0)</f>
        <v>2807</v>
      </c>
      <c r="K67" s="79">
        <f>'Интерактивный прайс-лист'!$F$26*VLOOKUP(K63,last!$B$1:$C$2099,2,0)</f>
        <v>3096</v>
      </c>
      <c r="L67" s="78">
        <f>'Интерактивный прайс-лист'!$F$26*VLOOKUP(L63,last!$B$1:$C$2099,2,0)</f>
        <v>3561</v>
      </c>
      <c r="M67" s="174"/>
      <c r="N67" s="54"/>
      <c r="O67" s="54"/>
      <c r="P67" s="54"/>
    </row>
    <row r="68" spans="1:16" x14ac:dyDescent="0.2">
      <c r="A68" s="865" t="s">
        <v>1011</v>
      </c>
      <c r="B68" s="867"/>
      <c r="C68" s="867"/>
      <c r="D68" s="197" t="s">
        <v>999</v>
      </c>
      <c r="E68" s="79"/>
      <c r="F68" s="79"/>
      <c r="G68" s="79"/>
      <c r="H68" s="79"/>
      <c r="I68" s="79">
        <f>'Интерактивный прайс-лист'!$F$26*VLOOKUP(I64,last!$B$1:$C$2099,2,0)</f>
        <v>4412</v>
      </c>
      <c r="J68" s="79">
        <f>'Интерактивный прайс-лист'!$F$26*VLOOKUP(J64,last!$B$1:$C$2099,2,0)</f>
        <v>5038</v>
      </c>
      <c r="K68" s="79">
        <f>'Интерактивный прайс-лист'!$F$26*VLOOKUP(K64,last!$B$1:$C$2099,2,0)</f>
        <v>5671</v>
      </c>
      <c r="L68" s="78">
        <f>'Интерактивный прайс-лист'!$F$26*VLOOKUP(L64,last!$B$1:$C$2099,2,0)</f>
        <v>6356</v>
      </c>
      <c r="M68" s="174"/>
      <c r="N68" s="54"/>
      <c r="O68" s="54"/>
      <c r="P68" s="54"/>
    </row>
    <row r="69" spans="1:16" ht="13.5" thickBot="1" x14ac:dyDescent="0.25">
      <c r="A69" s="961" t="s">
        <v>1028</v>
      </c>
      <c r="B69" s="962"/>
      <c r="C69" s="962"/>
      <c r="D69" s="191" t="s">
        <v>999</v>
      </c>
      <c r="E69" s="76"/>
      <c r="F69" s="76"/>
      <c r="G69" s="76"/>
      <c r="H69" s="76"/>
      <c r="I69" s="76">
        <f>SUM(I67:I68)</f>
        <v>6877</v>
      </c>
      <c r="J69" s="76">
        <f>SUM(J67:J68)</f>
        <v>7845</v>
      </c>
      <c r="K69" s="76">
        <f>SUM(K67:K68)</f>
        <v>8767</v>
      </c>
      <c r="L69" s="75">
        <f>SUM(L67:L68)</f>
        <v>9917</v>
      </c>
      <c r="M69" s="174"/>
      <c r="N69" s="54"/>
      <c r="O69" s="54"/>
      <c r="P69" s="54"/>
    </row>
    <row r="70" spans="1:16" x14ac:dyDescent="0.2">
      <c r="A70" s="177"/>
      <c r="B70" s="177"/>
      <c r="C70" s="177"/>
      <c r="D70" s="242"/>
      <c r="E70" s="55"/>
      <c r="F70" s="55"/>
      <c r="G70" s="55"/>
      <c r="H70" s="55"/>
      <c r="I70" s="55"/>
      <c r="J70" s="55"/>
      <c r="K70" s="242"/>
      <c r="L70" s="54"/>
      <c r="M70" s="54"/>
      <c r="N70" s="54"/>
      <c r="O70" s="54"/>
      <c r="P70" s="54"/>
    </row>
    <row r="71" spans="1:16" ht="13.5" thickBot="1" x14ac:dyDescent="0.25">
      <c r="A71" s="968" t="s">
        <v>1009</v>
      </c>
      <c r="B71" s="969"/>
      <c r="C71" s="969"/>
      <c r="D71" s="970"/>
      <c r="E71" s="182"/>
      <c r="F71" s="182"/>
      <c r="G71" s="182"/>
      <c r="H71" s="182"/>
      <c r="I71" s="182"/>
      <c r="J71" s="182"/>
      <c r="K71" s="182"/>
      <c r="L71" s="182"/>
      <c r="M71" s="54"/>
      <c r="N71" s="54"/>
      <c r="O71" s="54"/>
      <c r="P71" s="54"/>
    </row>
    <row r="72" spans="1:16" x14ac:dyDescent="0.2">
      <c r="A72" s="974" t="s">
        <v>1008</v>
      </c>
      <c r="B72" s="892" t="s">
        <v>1007</v>
      </c>
      <c r="C72" s="73" t="s">
        <v>965</v>
      </c>
      <c r="D72" s="225" t="s">
        <v>999</v>
      </c>
      <c r="E72" s="269"/>
      <c r="F72" s="255"/>
      <c r="G72" s="255"/>
      <c r="H72" s="269"/>
      <c r="I72" s="873">
        <f>'Интерактивный прайс-лист'!$F$26*VLOOKUP(C72,last!$B$1:$C$1698,2,0)</f>
        <v>96</v>
      </c>
      <c r="J72" s="954" t="e">
        <f>#REF!*VLOOKUP(J68,last!$B$1:$C$1698,2,0)</f>
        <v>#REF!</v>
      </c>
      <c r="K72" s="954" t="e">
        <f>#REF!*VLOOKUP(K68,last!$B$1:$C$1698,2,0)</f>
        <v>#REF!</v>
      </c>
      <c r="L72" s="874" t="e">
        <f>#REF!*VLOOKUP(L68,last!$B$1:$C$1698,2,0)</f>
        <v>#REF!</v>
      </c>
      <c r="M72" s="174"/>
      <c r="N72" s="54"/>
      <c r="O72" s="54"/>
      <c r="P72" s="54"/>
    </row>
    <row r="73" spans="1:16" x14ac:dyDescent="0.2">
      <c r="A73" s="975"/>
      <c r="B73" s="893"/>
      <c r="C73" s="67" t="s">
        <v>964</v>
      </c>
      <c r="D73" s="197" t="s">
        <v>999</v>
      </c>
      <c r="E73" s="267"/>
      <c r="F73" s="254"/>
      <c r="G73" s="254"/>
      <c r="H73" s="267"/>
      <c r="I73" s="875">
        <f>'Интерактивный прайс-лист'!$F$26*VLOOKUP(C73,last!$B$1:$C$1698,2,0)</f>
        <v>272</v>
      </c>
      <c r="J73" s="991" t="e">
        <f>#REF!*VLOOKUP(J69,last!$B$1:$C$1698,2,0)</f>
        <v>#REF!</v>
      </c>
      <c r="K73" s="991" t="e">
        <f>#REF!*VLOOKUP(K69,last!$B$1:$C$1698,2,0)</f>
        <v>#REF!</v>
      </c>
      <c r="L73" s="876" t="e">
        <f>#REF!*VLOOKUP(L69,last!$B$1:$C$1698,2,0)</f>
        <v>#REF!</v>
      </c>
      <c r="M73" s="174"/>
      <c r="N73" s="54"/>
      <c r="O73" s="54"/>
      <c r="P73" s="54"/>
    </row>
    <row r="74" spans="1:16" x14ac:dyDescent="0.2">
      <c r="A74" s="976"/>
      <c r="B74" s="68" t="s">
        <v>1072</v>
      </c>
      <c r="C74" s="67" t="s">
        <v>956</v>
      </c>
      <c r="D74" s="197" t="s">
        <v>999</v>
      </c>
      <c r="E74" s="254"/>
      <c r="F74" s="254"/>
      <c r="G74" s="254"/>
      <c r="H74" s="254"/>
      <c r="I74" s="979">
        <f>'Интерактивный прайс-лист'!$F$26*VLOOKUP(C74,last!$B$1:$C$1698,2,0)</f>
        <v>260</v>
      </c>
      <c r="J74" s="980" t="e">
        <f>#REF!*VLOOKUP(J70,last!$B$1:$C$1698,2,0)</f>
        <v>#REF!</v>
      </c>
      <c r="K74" s="980" t="e">
        <f>#REF!*VLOOKUP(K70,last!$B$1:$C$1698,2,0)</f>
        <v>#REF!</v>
      </c>
      <c r="L74" s="981" t="e">
        <f>#REF!*VLOOKUP(L70,last!$B$1:$C$1698,2,0)</f>
        <v>#REF!</v>
      </c>
      <c r="M74" s="174"/>
      <c r="N74" s="54"/>
      <c r="O74" s="54"/>
      <c r="P74" s="54"/>
    </row>
    <row r="75" spans="1:16" x14ac:dyDescent="0.2">
      <c r="A75" s="985" t="s">
        <v>1071</v>
      </c>
      <c r="B75" s="986"/>
      <c r="C75" s="986"/>
      <c r="D75" s="986"/>
      <c r="E75" s="265"/>
      <c r="F75" s="253"/>
      <c r="G75" s="253"/>
      <c r="H75" s="264"/>
      <c r="I75" s="263" t="s">
        <v>933</v>
      </c>
      <c r="J75" s="263" t="s">
        <v>936</v>
      </c>
      <c r="K75" s="263" t="s">
        <v>936</v>
      </c>
      <c r="L75" s="262" t="s">
        <v>936</v>
      </c>
      <c r="M75" s="242"/>
      <c r="N75" s="54"/>
      <c r="O75" s="54"/>
      <c r="P75" s="54"/>
    </row>
    <row r="76" spans="1:16" ht="13.5" thickBot="1" x14ac:dyDescent="0.25">
      <c r="A76" s="961" t="s">
        <v>1070</v>
      </c>
      <c r="B76" s="962"/>
      <c r="C76" s="179" t="s">
        <v>1069</v>
      </c>
      <c r="D76" s="191" t="s">
        <v>999</v>
      </c>
      <c r="E76" s="261"/>
      <c r="F76" s="249"/>
      <c r="G76" s="249"/>
      <c r="H76" s="114"/>
      <c r="I76" s="76">
        <f>'Интерактивный прайс-лист'!$F$26*VLOOKUP(I75,last!$B$1:$C$1698,2,0)</f>
        <v>358</v>
      </c>
      <c r="J76" s="76">
        <f>'Интерактивный прайс-лист'!$F$26*VLOOKUP(J75,last!$B$1:$C$1698,2,0)</f>
        <v>430</v>
      </c>
      <c r="K76" s="76">
        <f>'Интерактивный прайс-лист'!$F$26*VLOOKUP(K75,last!$B$1:$C$1698,2,0)</f>
        <v>430</v>
      </c>
      <c r="L76" s="75">
        <f>'Интерактивный прайс-лист'!$F$26*VLOOKUP(L75,last!$B$1:$C$1698,2,0)</f>
        <v>430</v>
      </c>
      <c r="M76" s="174"/>
      <c r="N76" s="54"/>
      <c r="O76" s="54"/>
      <c r="P76" s="54"/>
    </row>
    <row r="77" spans="1:16" x14ac:dyDescent="0.2">
      <c r="A77" s="54"/>
      <c r="B77" s="54"/>
      <c r="C77" s="55"/>
      <c r="D77" s="55"/>
      <c r="E77" s="55"/>
      <c r="F77" s="55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2">
      <c r="A78" s="54"/>
      <c r="B78" s="54"/>
      <c r="C78" s="55"/>
      <c r="D78" s="55"/>
      <c r="E78" s="55"/>
      <c r="F78" s="55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s="95" customFormat="1" ht="13.5" thickBot="1" x14ac:dyDescent="0.25">
      <c r="A79" s="97" t="s">
        <v>1020</v>
      </c>
      <c r="B79" s="97"/>
      <c r="C79" s="97"/>
      <c r="D79" s="97" t="s">
        <v>1023</v>
      </c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</row>
    <row r="80" spans="1:16" x14ac:dyDescent="0.2">
      <c r="A80" s="879" t="s">
        <v>1019</v>
      </c>
      <c r="B80" s="880"/>
      <c r="C80" s="108"/>
      <c r="D80" s="235"/>
      <c r="E80" s="106"/>
      <c r="F80" s="106"/>
      <c r="G80" s="106"/>
      <c r="H80" s="106"/>
      <c r="I80" s="106" t="s">
        <v>739</v>
      </c>
      <c r="J80" s="106" t="s">
        <v>745</v>
      </c>
      <c r="K80" s="106" t="s">
        <v>744</v>
      </c>
      <c r="L80" s="105" t="s">
        <v>743</v>
      </c>
      <c r="M80" s="271"/>
      <c r="N80" s="54"/>
      <c r="O80" s="54"/>
      <c r="P80" s="54"/>
    </row>
    <row r="81" spans="1:16" ht="13.5" thickBot="1" x14ac:dyDescent="0.25">
      <c r="A81" s="890" t="s">
        <v>1018</v>
      </c>
      <c r="B81" s="891"/>
      <c r="C81" s="104"/>
      <c r="D81" s="232"/>
      <c r="E81" s="102"/>
      <c r="F81" s="102"/>
      <c r="G81" s="102"/>
      <c r="H81" s="102"/>
      <c r="I81" s="102" t="s">
        <v>54</v>
      </c>
      <c r="J81" s="102" t="s">
        <v>53</v>
      </c>
      <c r="K81" s="102" t="s">
        <v>52</v>
      </c>
      <c r="L81" s="101" t="s">
        <v>96</v>
      </c>
      <c r="M81" s="271"/>
      <c r="N81" s="54"/>
      <c r="O81" s="54"/>
      <c r="P81" s="54"/>
    </row>
    <row r="82" spans="1:16" x14ac:dyDescent="0.2">
      <c r="A82" s="889" t="s">
        <v>1017</v>
      </c>
      <c r="B82" s="893"/>
      <c r="C82" s="86" t="s">
        <v>1015</v>
      </c>
      <c r="D82" s="214" t="s">
        <v>1014</v>
      </c>
      <c r="E82" s="138"/>
      <c r="F82" s="138"/>
      <c r="G82" s="138"/>
      <c r="H82" s="138"/>
      <c r="I82" s="138">
        <v>6.8</v>
      </c>
      <c r="J82" s="138">
        <v>9.5</v>
      </c>
      <c r="K82" s="138">
        <v>12</v>
      </c>
      <c r="L82" s="121">
        <v>13.4</v>
      </c>
      <c r="M82" s="270"/>
      <c r="N82" s="54"/>
      <c r="O82" s="54"/>
      <c r="P82" s="54"/>
    </row>
    <row r="83" spans="1:16" x14ac:dyDescent="0.2">
      <c r="A83" s="865" t="s">
        <v>1016</v>
      </c>
      <c r="B83" s="867"/>
      <c r="C83" s="82" t="s">
        <v>1015</v>
      </c>
      <c r="D83" s="197" t="s">
        <v>1014</v>
      </c>
      <c r="E83" s="135"/>
      <c r="F83" s="135"/>
      <c r="G83" s="135"/>
      <c r="H83" s="135"/>
      <c r="I83" s="135">
        <v>7.5</v>
      </c>
      <c r="J83" s="135">
        <v>10.8</v>
      </c>
      <c r="K83" s="135">
        <v>13.5</v>
      </c>
      <c r="L83" s="118">
        <v>15.5</v>
      </c>
      <c r="M83" s="270"/>
      <c r="N83" s="54"/>
      <c r="O83" s="54"/>
      <c r="P83" s="54"/>
    </row>
    <row r="84" spans="1:16" x14ac:dyDescent="0.2">
      <c r="A84" s="865" t="s">
        <v>1012</v>
      </c>
      <c r="B84" s="867"/>
      <c r="C84" s="867"/>
      <c r="D84" s="197" t="s">
        <v>999</v>
      </c>
      <c r="E84" s="79"/>
      <c r="F84" s="79"/>
      <c r="G84" s="79"/>
      <c r="H84" s="79"/>
      <c r="I84" s="79">
        <f>'Интерактивный прайс-лист'!$F$26*VLOOKUP(I80,last!$B$1:$C$2099,2,0)</f>
        <v>2465</v>
      </c>
      <c r="J84" s="79">
        <f>'Интерактивный прайс-лист'!$F$26*VLOOKUP(J80,last!$B$1:$C$2099,2,0)</f>
        <v>2807</v>
      </c>
      <c r="K84" s="79">
        <f>'Интерактивный прайс-лист'!$F$26*VLOOKUP(K80,last!$B$1:$C$2099,2,0)</f>
        <v>3096</v>
      </c>
      <c r="L84" s="78">
        <f>'Интерактивный прайс-лист'!$F$26*VLOOKUP(L80,last!$B$1:$C$2099,2,0)</f>
        <v>3561</v>
      </c>
      <c r="M84" s="174"/>
      <c r="N84" s="54"/>
      <c r="O84" s="54"/>
      <c r="P84" s="54"/>
    </row>
    <row r="85" spans="1:16" x14ac:dyDescent="0.2">
      <c r="A85" s="865" t="s">
        <v>1011</v>
      </c>
      <c r="B85" s="867"/>
      <c r="C85" s="867"/>
      <c r="D85" s="197" t="s">
        <v>999</v>
      </c>
      <c r="E85" s="79"/>
      <c r="F85" s="79"/>
      <c r="G85" s="79"/>
      <c r="H85" s="79"/>
      <c r="I85" s="79">
        <f>'Интерактивный прайс-лист'!$F$26*VLOOKUP(I81,last!$B$1:$C$2099,2,0)</f>
        <v>3600</v>
      </c>
      <c r="J85" s="79">
        <f>'Интерактивный прайс-лист'!$F$26*VLOOKUP(J81,last!$B$1:$C$2099,2,0)</f>
        <v>4151</v>
      </c>
      <c r="K85" s="79">
        <f>'Интерактивный прайс-лист'!$F$26*VLOOKUP(K81,last!$B$1:$C$2099,2,0)</f>
        <v>4702</v>
      </c>
      <c r="L85" s="78">
        <f>'Интерактивный прайс-лист'!$F$26*VLOOKUP(L81,last!$B$1:$C$2099,2,0)</f>
        <v>5430</v>
      </c>
      <c r="M85" s="174"/>
      <c r="N85" s="54"/>
      <c r="O85" s="54"/>
      <c r="P85" s="54"/>
    </row>
    <row r="86" spans="1:16" ht="13.5" thickBot="1" x14ac:dyDescent="0.25">
      <c r="A86" s="961" t="s">
        <v>1028</v>
      </c>
      <c r="B86" s="962"/>
      <c r="C86" s="962"/>
      <c r="D86" s="191" t="s">
        <v>999</v>
      </c>
      <c r="E86" s="76"/>
      <c r="F86" s="76"/>
      <c r="G86" s="76"/>
      <c r="H86" s="76"/>
      <c r="I86" s="76">
        <f>SUM(I84:I85)</f>
        <v>6065</v>
      </c>
      <c r="J86" s="76">
        <f>SUM(J84:J85)</f>
        <v>6958</v>
      </c>
      <c r="K86" s="76">
        <f>SUM(K84:K85)</f>
        <v>7798</v>
      </c>
      <c r="L86" s="75">
        <f>SUM(L84:L85)</f>
        <v>8991</v>
      </c>
      <c r="M86" s="174"/>
      <c r="N86" s="54"/>
      <c r="O86" s="54"/>
      <c r="P86" s="54"/>
    </row>
    <row r="87" spans="1:16" x14ac:dyDescent="0.2">
      <c r="A87" s="177"/>
      <c r="B87" s="177"/>
      <c r="C87" s="177"/>
      <c r="D87" s="55"/>
      <c r="E87" s="55"/>
      <c r="F87" s="55"/>
      <c r="G87" s="55"/>
      <c r="H87" s="55"/>
      <c r="I87" s="242"/>
      <c r="J87" s="55"/>
      <c r="K87" s="242"/>
      <c r="L87" s="54"/>
      <c r="M87" s="54"/>
      <c r="N87" s="54"/>
      <c r="O87" s="54"/>
      <c r="P87" s="54"/>
    </row>
    <row r="88" spans="1:16" ht="13.5" thickBot="1" x14ac:dyDescent="0.25">
      <c r="A88" s="968" t="s">
        <v>1009</v>
      </c>
      <c r="B88" s="969"/>
      <c r="C88" s="969"/>
      <c r="D88" s="970"/>
      <c r="E88" s="182"/>
      <c r="F88" s="182"/>
      <c r="G88" s="182"/>
      <c r="H88" s="182"/>
      <c r="I88" s="182"/>
      <c r="J88" s="182"/>
      <c r="K88" s="182"/>
      <c r="L88" s="182"/>
      <c r="M88" s="54"/>
      <c r="N88" s="54"/>
      <c r="O88" s="54"/>
      <c r="P88" s="54"/>
    </row>
    <row r="89" spans="1:16" x14ac:dyDescent="0.2">
      <c r="A89" s="974" t="s">
        <v>1008</v>
      </c>
      <c r="B89" s="892" t="s">
        <v>1007</v>
      </c>
      <c r="C89" s="73" t="s">
        <v>965</v>
      </c>
      <c r="D89" s="225" t="s">
        <v>999</v>
      </c>
      <c r="E89" s="269"/>
      <c r="F89" s="255"/>
      <c r="G89" s="255"/>
      <c r="H89" s="269"/>
      <c r="I89" s="873">
        <f>'Интерактивный прайс-лист'!$F$26*VLOOKUP(C89,last!$B$1:$C$1698,2,0)</f>
        <v>96</v>
      </c>
      <c r="J89" s="954" t="e">
        <f>#REF!*VLOOKUP(J85,last!$B$1:$C$1698,2,0)</f>
        <v>#REF!</v>
      </c>
      <c r="K89" s="954" t="e">
        <f>#REF!*VLOOKUP(K85,last!$B$1:$C$1698,2,0)</f>
        <v>#REF!</v>
      </c>
      <c r="L89" s="874" t="e">
        <f>#REF!*VLOOKUP(L85,last!$B$1:$C$1698,2,0)</f>
        <v>#REF!</v>
      </c>
      <c r="M89" s="174"/>
      <c r="N89" s="54"/>
      <c r="O89" s="54"/>
      <c r="P89" s="54"/>
    </row>
    <row r="90" spans="1:16" x14ac:dyDescent="0.2">
      <c r="A90" s="975"/>
      <c r="B90" s="893"/>
      <c r="C90" s="67" t="s">
        <v>964</v>
      </c>
      <c r="D90" s="197" t="s">
        <v>999</v>
      </c>
      <c r="E90" s="267"/>
      <c r="F90" s="254"/>
      <c r="G90" s="254"/>
      <c r="H90" s="267"/>
      <c r="I90" s="875">
        <f>'Интерактивный прайс-лист'!$F$26*VLOOKUP(C90,last!$B$1:$C$1698,2,0)</f>
        <v>272</v>
      </c>
      <c r="J90" s="991" t="e">
        <f>#REF!*VLOOKUP(J86,last!$B$1:$C$1698,2,0)</f>
        <v>#REF!</v>
      </c>
      <c r="K90" s="991" t="e">
        <f>#REF!*VLOOKUP(K86,last!$B$1:$C$1698,2,0)</f>
        <v>#REF!</v>
      </c>
      <c r="L90" s="876" t="e">
        <f>#REF!*VLOOKUP(L86,last!$B$1:$C$1698,2,0)</f>
        <v>#REF!</v>
      </c>
      <c r="M90" s="174"/>
      <c r="N90" s="54"/>
      <c r="O90" s="54"/>
      <c r="P90" s="54"/>
    </row>
    <row r="91" spans="1:16" x14ac:dyDescent="0.2">
      <c r="A91" s="976"/>
      <c r="B91" s="68" t="s">
        <v>1072</v>
      </c>
      <c r="C91" s="67" t="s">
        <v>956</v>
      </c>
      <c r="D91" s="197" t="s">
        <v>999</v>
      </c>
      <c r="E91" s="254"/>
      <c r="F91" s="254"/>
      <c r="G91" s="254"/>
      <c r="H91" s="254"/>
      <c r="I91" s="979">
        <f>'Интерактивный прайс-лист'!$F$26*VLOOKUP(C91,last!$B$1:$C$1698,2,0)</f>
        <v>260</v>
      </c>
      <c r="J91" s="980" t="e">
        <f>#REF!*VLOOKUP(J87,last!$B$1:$C$1698,2,0)</f>
        <v>#REF!</v>
      </c>
      <c r="K91" s="980" t="e">
        <f>#REF!*VLOOKUP(K87,last!$B$1:$C$1698,2,0)</f>
        <v>#REF!</v>
      </c>
      <c r="L91" s="981" t="e">
        <f>#REF!*VLOOKUP(L87,last!$B$1:$C$1698,2,0)</f>
        <v>#REF!</v>
      </c>
      <c r="M91" s="174"/>
      <c r="N91" s="54"/>
      <c r="O91" s="54"/>
      <c r="P91" s="54"/>
    </row>
    <row r="92" spans="1:16" x14ac:dyDescent="0.2">
      <c r="A92" s="985" t="s">
        <v>1071</v>
      </c>
      <c r="B92" s="986"/>
      <c r="C92" s="986"/>
      <c r="D92" s="986"/>
      <c r="E92" s="265"/>
      <c r="F92" s="253"/>
      <c r="G92" s="253"/>
      <c r="H92" s="264"/>
      <c r="I92" s="263" t="s">
        <v>933</v>
      </c>
      <c r="J92" s="263" t="s">
        <v>936</v>
      </c>
      <c r="K92" s="263" t="s">
        <v>936</v>
      </c>
      <c r="L92" s="262" t="s">
        <v>936</v>
      </c>
      <c r="M92" s="242"/>
      <c r="N92" s="54"/>
      <c r="O92" s="54"/>
      <c r="P92" s="54"/>
    </row>
    <row r="93" spans="1:16" ht="13.5" thickBot="1" x14ac:dyDescent="0.25">
      <c r="A93" s="961" t="s">
        <v>1070</v>
      </c>
      <c r="B93" s="962"/>
      <c r="C93" s="179" t="s">
        <v>1069</v>
      </c>
      <c r="D93" s="191" t="s">
        <v>999</v>
      </c>
      <c r="E93" s="261"/>
      <c r="F93" s="249"/>
      <c r="G93" s="249"/>
      <c r="H93" s="114"/>
      <c r="I93" s="76">
        <f>'Интерактивный прайс-лист'!$F$26*VLOOKUP(I92,last!$B$1:$C$1698,2,0)</f>
        <v>358</v>
      </c>
      <c r="J93" s="76">
        <f>'Интерактивный прайс-лист'!$F$26*VLOOKUP(J92,last!$B$1:$C$1698,2,0)</f>
        <v>430</v>
      </c>
      <c r="K93" s="76">
        <f>'Интерактивный прайс-лист'!$F$26*VLOOKUP(K92,last!$B$1:$C$1698,2,0)</f>
        <v>430</v>
      </c>
      <c r="L93" s="75">
        <f>'Интерактивный прайс-лист'!$F$26*VLOOKUP(L92,last!$B$1:$C$1698,2,0)</f>
        <v>430</v>
      </c>
      <c r="M93" s="174"/>
      <c r="N93" s="54"/>
      <c r="O93" s="54"/>
      <c r="P93" s="54"/>
    </row>
    <row r="94" spans="1:16" x14ac:dyDescent="0.2">
      <c r="A94" s="54"/>
      <c r="B94" s="54"/>
      <c r="C94" s="55"/>
      <c r="D94" s="55"/>
      <c r="E94" s="55"/>
      <c r="F94" s="55"/>
      <c r="G94" s="54"/>
      <c r="H94" s="54"/>
      <c r="I94" s="54"/>
      <c r="J94" s="54"/>
      <c r="K94" s="54"/>
      <c r="L94" s="54"/>
      <c r="M94" s="54"/>
      <c r="N94" s="54"/>
      <c r="O94" s="54"/>
      <c r="P94" s="54"/>
    </row>
    <row r="95" spans="1:16" x14ac:dyDescent="0.2">
      <c r="A95" s="54"/>
      <c r="B95" s="54"/>
      <c r="C95" s="55"/>
      <c r="D95" s="55"/>
      <c r="E95" s="55"/>
      <c r="F95" s="55"/>
      <c r="G95" s="54"/>
      <c r="H95" s="54"/>
      <c r="I95" s="54"/>
      <c r="J95" s="54"/>
      <c r="K95" s="54"/>
      <c r="L95" s="54"/>
      <c r="M95" s="54"/>
      <c r="N95" s="54"/>
      <c r="O95" s="54"/>
      <c r="P95" s="54"/>
    </row>
    <row r="96" spans="1:16" x14ac:dyDescent="0.2">
      <c r="A96" s="54"/>
      <c r="B96" s="54"/>
      <c r="C96" s="55"/>
      <c r="D96" s="55"/>
      <c r="E96" s="55"/>
      <c r="F96" s="55"/>
      <c r="G96" s="54"/>
      <c r="H96" s="54"/>
      <c r="I96" s="54"/>
      <c r="J96" s="54"/>
      <c r="K96" s="54"/>
      <c r="L96" s="54"/>
      <c r="M96" s="54"/>
      <c r="N96" s="54"/>
      <c r="O96" s="54"/>
      <c r="P96" s="54"/>
    </row>
    <row r="97" spans="1:16" s="95" customFormat="1" ht="13.5" thickBot="1" x14ac:dyDescent="0.25">
      <c r="A97" s="97" t="s">
        <v>1020</v>
      </c>
      <c r="B97" s="97"/>
      <c r="C97" s="97"/>
      <c r="D97" s="97" t="s">
        <v>1023</v>
      </c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</row>
    <row r="98" spans="1:16" x14ac:dyDescent="0.2">
      <c r="A98" s="879" t="s">
        <v>1019</v>
      </c>
      <c r="B98" s="880"/>
      <c r="C98" s="108"/>
      <c r="D98" s="235"/>
      <c r="E98" s="127"/>
      <c r="F98" s="106"/>
      <c r="G98" s="106"/>
      <c r="H98" s="106"/>
      <c r="I98" s="106"/>
      <c r="J98" s="106" t="s">
        <v>745</v>
      </c>
      <c r="K98" s="106" t="s">
        <v>744</v>
      </c>
      <c r="L98" s="105" t="s">
        <v>743</v>
      </c>
      <c r="M98" s="271"/>
      <c r="N98" s="54"/>
      <c r="O98" s="54"/>
      <c r="P98" s="54"/>
    </row>
    <row r="99" spans="1:16" ht="13.5" thickBot="1" x14ac:dyDescent="0.25">
      <c r="A99" s="890" t="s">
        <v>1018</v>
      </c>
      <c r="B99" s="891"/>
      <c r="C99" s="104"/>
      <c r="D99" s="232"/>
      <c r="E99" s="124"/>
      <c r="F99" s="102"/>
      <c r="G99" s="102"/>
      <c r="H99" s="102"/>
      <c r="I99" s="102"/>
      <c r="J99" s="102" t="s">
        <v>51</v>
      </c>
      <c r="K99" s="102" t="s">
        <v>50</v>
      </c>
      <c r="L99" s="101" t="s">
        <v>95</v>
      </c>
      <c r="M99" s="271"/>
      <c r="N99" s="54"/>
      <c r="O99" s="54"/>
      <c r="P99" s="54"/>
    </row>
    <row r="100" spans="1:16" x14ac:dyDescent="0.2">
      <c r="A100" s="889" t="s">
        <v>1017</v>
      </c>
      <c r="B100" s="893"/>
      <c r="C100" s="86" t="s">
        <v>1015</v>
      </c>
      <c r="D100" s="214" t="s">
        <v>1014</v>
      </c>
      <c r="E100" s="122"/>
      <c r="F100" s="138"/>
      <c r="G100" s="138"/>
      <c r="H100" s="138"/>
      <c r="I100" s="138"/>
      <c r="J100" s="138">
        <v>9.5</v>
      </c>
      <c r="K100" s="138">
        <v>12</v>
      </c>
      <c r="L100" s="121">
        <v>13.4</v>
      </c>
      <c r="M100" s="270"/>
      <c r="N100" s="54"/>
      <c r="O100" s="54"/>
      <c r="P100" s="54"/>
    </row>
    <row r="101" spans="1:16" x14ac:dyDescent="0.2">
      <c r="A101" s="865" t="s">
        <v>1016</v>
      </c>
      <c r="B101" s="867"/>
      <c r="C101" s="82" t="s">
        <v>1015</v>
      </c>
      <c r="D101" s="197" t="s">
        <v>1014</v>
      </c>
      <c r="E101" s="119"/>
      <c r="F101" s="135"/>
      <c r="G101" s="135"/>
      <c r="H101" s="135"/>
      <c r="I101" s="135"/>
      <c r="J101" s="135">
        <v>10.8</v>
      </c>
      <c r="K101" s="135">
        <v>13.5</v>
      </c>
      <c r="L101" s="118">
        <v>15.5</v>
      </c>
      <c r="M101" s="270"/>
      <c r="N101" s="54"/>
      <c r="O101" s="54"/>
      <c r="P101" s="54"/>
    </row>
    <row r="102" spans="1:16" x14ac:dyDescent="0.2">
      <c r="A102" s="865" t="s">
        <v>1012</v>
      </c>
      <c r="B102" s="867"/>
      <c r="C102" s="867"/>
      <c r="D102" s="197" t="s">
        <v>999</v>
      </c>
      <c r="E102" s="116"/>
      <c r="F102" s="79"/>
      <c r="G102" s="79"/>
      <c r="H102" s="79"/>
      <c r="I102" s="79"/>
      <c r="J102" s="79">
        <f>'Интерактивный прайс-лист'!$F$26*VLOOKUP(J98,last!$B$1:$C$2099,2,0)</f>
        <v>2807</v>
      </c>
      <c r="K102" s="79">
        <f>'Интерактивный прайс-лист'!$F$26*VLOOKUP(K98,last!$B$1:$C$2099,2,0)</f>
        <v>3096</v>
      </c>
      <c r="L102" s="78">
        <f>'Интерактивный прайс-лист'!$F$26*VLOOKUP(L98,last!$B$1:$C$2099,2,0)</f>
        <v>3561</v>
      </c>
      <c r="M102" s="174"/>
      <c r="N102" s="54"/>
      <c r="O102" s="54"/>
      <c r="P102" s="54"/>
    </row>
    <row r="103" spans="1:16" x14ac:dyDescent="0.2">
      <c r="A103" s="865" t="s">
        <v>1011</v>
      </c>
      <c r="B103" s="867"/>
      <c r="C103" s="867"/>
      <c r="D103" s="197" t="s">
        <v>999</v>
      </c>
      <c r="E103" s="116"/>
      <c r="F103" s="79"/>
      <c r="G103" s="79"/>
      <c r="H103" s="79"/>
      <c r="I103" s="79"/>
      <c r="J103" s="79">
        <f>'Интерактивный прайс-лист'!$F$26*VLOOKUP(J99,last!$B$1:$C$2099,2,0)</f>
        <v>4151</v>
      </c>
      <c r="K103" s="79">
        <f>'Интерактивный прайс-лист'!$F$26*VLOOKUP(K99,last!$B$1:$C$2099,2,0)</f>
        <v>4702</v>
      </c>
      <c r="L103" s="78">
        <f>'Интерактивный прайс-лист'!$F$26*VLOOKUP(L99,last!$B$1:$C$2099,2,0)</f>
        <v>5430</v>
      </c>
      <c r="M103" s="174"/>
      <c r="N103" s="54"/>
      <c r="O103" s="54"/>
      <c r="P103" s="54"/>
    </row>
    <row r="104" spans="1:16" ht="13.5" thickBot="1" x14ac:dyDescent="0.25">
      <c r="A104" s="961" t="s">
        <v>1028</v>
      </c>
      <c r="B104" s="962"/>
      <c r="C104" s="962"/>
      <c r="D104" s="191" t="s">
        <v>999</v>
      </c>
      <c r="E104" s="114"/>
      <c r="F104" s="76"/>
      <c r="G104" s="76"/>
      <c r="H104" s="76"/>
      <c r="I104" s="76"/>
      <c r="J104" s="76">
        <f>SUM(J102:J103)</f>
        <v>6958</v>
      </c>
      <c r="K104" s="76">
        <f>SUM(K102:K103)</f>
        <v>7798</v>
      </c>
      <c r="L104" s="75">
        <f>SUM(L102:L103)</f>
        <v>8991</v>
      </c>
      <c r="M104" s="174"/>
      <c r="N104" s="54"/>
      <c r="O104" s="54"/>
      <c r="P104" s="54"/>
    </row>
    <row r="105" spans="1:16" x14ac:dyDescent="0.2">
      <c r="A105" s="177"/>
      <c r="B105" s="177"/>
      <c r="C105" s="177"/>
      <c r="D105" s="55"/>
      <c r="E105" s="55"/>
      <c r="F105" s="55"/>
      <c r="G105" s="55"/>
      <c r="H105" s="55"/>
      <c r="I105" s="242"/>
      <c r="J105" s="55"/>
      <c r="K105" s="242"/>
      <c r="L105" s="54"/>
      <c r="M105" s="54"/>
      <c r="N105" s="54"/>
      <c r="O105" s="54"/>
      <c r="P105" s="54"/>
    </row>
    <row r="106" spans="1:16" ht="13.5" thickBot="1" x14ac:dyDescent="0.25">
      <c r="A106" s="968" t="s">
        <v>1009</v>
      </c>
      <c r="B106" s="969"/>
      <c r="C106" s="969"/>
      <c r="D106" s="970"/>
      <c r="E106" s="182"/>
      <c r="F106" s="182"/>
      <c r="G106" s="182"/>
      <c r="H106" s="182"/>
      <c r="I106" s="182"/>
      <c r="J106" s="182"/>
      <c r="K106" s="182"/>
      <c r="L106" s="182"/>
      <c r="M106" s="54"/>
      <c r="N106" s="54"/>
      <c r="O106" s="54"/>
      <c r="P106" s="54"/>
    </row>
    <row r="107" spans="1:16" x14ac:dyDescent="0.2">
      <c r="A107" s="974" t="s">
        <v>1008</v>
      </c>
      <c r="B107" s="892" t="s">
        <v>1007</v>
      </c>
      <c r="C107" s="73" t="s">
        <v>965</v>
      </c>
      <c r="D107" s="225" t="s">
        <v>999</v>
      </c>
      <c r="E107" s="269"/>
      <c r="F107" s="255"/>
      <c r="G107" s="255"/>
      <c r="H107" s="255"/>
      <c r="I107" s="268"/>
      <c r="J107" s="873">
        <f>'Интерактивный прайс-лист'!$F$26*VLOOKUP(C107,last!$B$1:$C$1698,2,0)</f>
        <v>96</v>
      </c>
      <c r="K107" s="954"/>
      <c r="L107" s="874"/>
      <c r="M107" s="174"/>
      <c r="N107" s="54"/>
      <c r="O107" s="54"/>
      <c r="P107" s="54"/>
    </row>
    <row r="108" spans="1:16" x14ac:dyDescent="0.2">
      <c r="A108" s="975"/>
      <c r="B108" s="893"/>
      <c r="C108" s="67" t="s">
        <v>964</v>
      </c>
      <c r="D108" s="197" t="s">
        <v>999</v>
      </c>
      <c r="E108" s="267"/>
      <c r="F108" s="254"/>
      <c r="G108" s="254"/>
      <c r="H108" s="254"/>
      <c r="I108" s="266"/>
      <c r="J108" s="875">
        <f>'Интерактивный прайс-лист'!$F$26*VLOOKUP(C108,last!$B$1:$C$1698,2,0)</f>
        <v>272</v>
      </c>
      <c r="K108" s="991"/>
      <c r="L108" s="876"/>
      <c r="M108" s="174"/>
      <c r="N108" s="54"/>
      <c r="O108" s="54"/>
      <c r="P108" s="54"/>
    </row>
    <row r="109" spans="1:16" x14ac:dyDescent="0.2">
      <c r="A109" s="976"/>
      <c r="B109" s="68" t="s">
        <v>1072</v>
      </c>
      <c r="C109" s="67" t="s">
        <v>956</v>
      </c>
      <c r="D109" s="197" t="s">
        <v>999</v>
      </c>
      <c r="E109" s="254"/>
      <c r="F109" s="254"/>
      <c r="G109" s="254"/>
      <c r="H109" s="254"/>
      <c r="I109" s="254"/>
      <c r="J109" s="875">
        <f>'Интерактивный прайс-лист'!$F$26*VLOOKUP(C109,last!$B$1:$C$1698,2,0)</f>
        <v>260</v>
      </c>
      <c r="K109" s="991"/>
      <c r="L109" s="876"/>
      <c r="M109" s="174"/>
      <c r="N109" s="54"/>
      <c r="O109" s="54"/>
      <c r="P109" s="54"/>
    </row>
    <row r="110" spans="1:16" x14ac:dyDescent="0.2">
      <c r="A110" s="985" t="s">
        <v>1071</v>
      </c>
      <c r="B110" s="986"/>
      <c r="C110" s="986"/>
      <c r="D110" s="986"/>
      <c r="E110" s="265"/>
      <c r="F110" s="253"/>
      <c r="G110" s="253"/>
      <c r="H110" s="253"/>
      <c r="I110" s="264"/>
      <c r="J110" s="263" t="s">
        <v>936</v>
      </c>
      <c r="K110" s="263" t="s">
        <v>936</v>
      </c>
      <c r="L110" s="262" t="s">
        <v>936</v>
      </c>
      <c r="M110" s="242"/>
      <c r="N110" s="54"/>
      <c r="O110" s="54"/>
      <c r="P110" s="54"/>
    </row>
    <row r="111" spans="1:16" ht="13.5" thickBot="1" x14ac:dyDescent="0.25">
      <c r="A111" s="961" t="s">
        <v>1070</v>
      </c>
      <c r="B111" s="962"/>
      <c r="C111" s="179" t="s">
        <v>1069</v>
      </c>
      <c r="D111" s="191" t="s">
        <v>999</v>
      </c>
      <c r="E111" s="261"/>
      <c r="F111" s="249"/>
      <c r="G111" s="249"/>
      <c r="H111" s="249"/>
      <c r="I111" s="114"/>
      <c r="J111" s="76">
        <f>'Интерактивный прайс-лист'!$F$26*VLOOKUP(J110,last!$B$1:$C$1698,2,0)</f>
        <v>430</v>
      </c>
      <c r="K111" s="76">
        <f>'Интерактивный прайс-лист'!$F$26*VLOOKUP(K110,last!$B$1:$C$1698,2,0)</f>
        <v>430</v>
      </c>
      <c r="L111" s="75">
        <f>'Интерактивный прайс-лист'!$F$26*VLOOKUP(L110,last!$B$1:$C$1698,2,0)</f>
        <v>430</v>
      </c>
      <c r="M111" s="174"/>
      <c r="N111" s="54"/>
      <c r="O111" s="54"/>
      <c r="P111" s="54"/>
    </row>
    <row r="112" spans="1:16" x14ac:dyDescent="0.2">
      <c r="A112" s="54"/>
      <c r="B112" s="54"/>
      <c r="C112" s="55"/>
      <c r="D112" s="55"/>
      <c r="E112" s="55"/>
      <c r="F112" s="55"/>
      <c r="G112" s="54"/>
      <c r="H112" s="54"/>
      <c r="I112" s="54"/>
      <c r="J112" s="54"/>
      <c r="K112" s="54"/>
      <c r="L112" s="54"/>
      <c r="M112" s="54"/>
      <c r="N112" s="54"/>
      <c r="O112" s="54"/>
      <c r="P112" s="54"/>
    </row>
    <row r="113" spans="1:16" x14ac:dyDescent="0.2">
      <c r="A113" s="54"/>
      <c r="B113" s="54"/>
      <c r="C113" s="55"/>
      <c r="D113" s="55"/>
      <c r="E113" s="55"/>
      <c r="F113" s="55"/>
      <c r="G113" s="54"/>
      <c r="H113" s="54"/>
      <c r="I113" s="54"/>
      <c r="J113" s="54"/>
      <c r="K113" s="54"/>
      <c r="L113" s="54"/>
      <c r="M113" s="54"/>
      <c r="N113" s="54"/>
      <c r="O113" s="54"/>
      <c r="P113" s="54"/>
    </row>
    <row r="114" spans="1:16" x14ac:dyDescent="0.2">
      <c r="A114" s="54"/>
      <c r="B114" s="54"/>
      <c r="C114" s="55"/>
      <c r="D114" s="55"/>
      <c r="E114" s="55"/>
      <c r="F114" s="55"/>
      <c r="G114" s="54"/>
      <c r="H114" s="54"/>
      <c r="I114" s="54"/>
      <c r="J114" s="54"/>
      <c r="K114" s="54"/>
      <c r="L114" s="54"/>
      <c r="M114" s="54"/>
      <c r="N114" s="54"/>
      <c r="O114" s="54"/>
      <c r="P114" s="54"/>
    </row>
    <row r="115" spans="1:16" s="95" customFormat="1" ht="13.5" thickBot="1" x14ac:dyDescent="0.25">
      <c r="A115" s="97" t="s">
        <v>1020</v>
      </c>
      <c r="B115" s="97"/>
      <c r="C115" s="97"/>
      <c r="D115" s="97"/>
      <c r="E115" s="96"/>
      <c r="F115" s="96"/>
      <c r="G115" s="96"/>
      <c r="H115" s="2"/>
      <c r="I115" s="96"/>
      <c r="J115" s="96"/>
      <c r="K115" s="96"/>
      <c r="L115" s="96"/>
      <c r="M115" s="96"/>
      <c r="N115" s="96"/>
      <c r="O115" s="96"/>
      <c r="P115" s="96"/>
    </row>
    <row r="116" spans="1:16" x14ac:dyDescent="0.2">
      <c r="A116" s="879" t="s">
        <v>1019</v>
      </c>
      <c r="B116" s="880"/>
      <c r="C116" s="108"/>
      <c r="D116" s="235"/>
      <c r="E116" s="127"/>
      <c r="F116" s="106"/>
      <c r="G116" s="106"/>
      <c r="H116" s="106"/>
      <c r="I116" s="106" t="s">
        <v>739</v>
      </c>
      <c r="J116" s="106" t="s">
        <v>745</v>
      </c>
      <c r="K116" s="105" t="s">
        <v>744</v>
      </c>
      <c r="L116" s="54"/>
      <c r="M116" s="54"/>
      <c r="N116" s="54"/>
      <c r="O116" s="54"/>
      <c r="P116" s="54"/>
    </row>
    <row r="117" spans="1:16" ht="13.5" thickBot="1" x14ac:dyDescent="0.25">
      <c r="A117" s="890" t="s">
        <v>1018</v>
      </c>
      <c r="B117" s="891"/>
      <c r="C117" s="104"/>
      <c r="D117" s="232"/>
      <c r="E117" s="124"/>
      <c r="F117" s="102"/>
      <c r="G117" s="102"/>
      <c r="H117" s="102"/>
      <c r="I117" s="102" t="s">
        <v>205</v>
      </c>
      <c r="J117" s="102" t="s">
        <v>212</v>
      </c>
      <c r="K117" s="101" t="s">
        <v>208</v>
      </c>
      <c r="L117" s="54"/>
      <c r="M117" s="54"/>
      <c r="N117" s="54"/>
      <c r="O117" s="54"/>
      <c r="P117" s="54"/>
    </row>
    <row r="118" spans="1:16" x14ac:dyDescent="0.2">
      <c r="A118" s="889" t="s">
        <v>1017</v>
      </c>
      <c r="B118" s="893"/>
      <c r="C118" s="86" t="s">
        <v>1015</v>
      </c>
      <c r="D118" s="214" t="s">
        <v>1014</v>
      </c>
      <c r="E118" s="122"/>
      <c r="F118" s="138"/>
      <c r="G118" s="138"/>
      <c r="H118" s="138"/>
      <c r="I118" s="138">
        <v>7.1</v>
      </c>
      <c r="J118" s="138">
        <v>10</v>
      </c>
      <c r="K118" s="121">
        <v>12.2</v>
      </c>
      <c r="L118" s="54"/>
      <c r="M118" s="54"/>
      <c r="N118" s="54"/>
      <c r="O118" s="54"/>
      <c r="P118" s="54"/>
    </row>
    <row r="119" spans="1:16" x14ac:dyDescent="0.2">
      <c r="A119" s="865" t="s">
        <v>1016</v>
      </c>
      <c r="B119" s="867"/>
      <c r="C119" s="82" t="s">
        <v>1015</v>
      </c>
      <c r="D119" s="197" t="s">
        <v>1014</v>
      </c>
      <c r="E119" s="119"/>
      <c r="F119" s="135"/>
      <c r="G119" s="135"/>
      <c r="H119" s="135"/>
      <c r="I119" s="135">
        <v>8</v>
      </c>
      <c r="J119" s="135">
        <v>11.2</v>
      </c>
      <c r="K119" s="118">
        <v>14.5</v>
      </c>
      <c r="L119" s="54"/>
      <c r="M119" s="54"/>
      <c r="N119" s="54"/>
      <c r="O119" s="54"/>
      <c r="P119" s="54"/>
    </row>
    <row r="120" spans="1:16" x14ac:dyDescent="0.2">
      <c r="A120" s="865" t="s">
        <v>1012</v>
      </c>
      <c r="B120" s="867"/>
      <c r="C120" s="867"/>
      <c r="D120" s="197" t="s">
        <v>999</v>
      </c>
      <c r="E120" s="116"/>
      <c r="F120" s="79"/>
      <c r="G120" s="79"/>
      <c r="H120" s="79"/>
      <c r="I120" s="79">
        <f>'Интерактивный прайс-лист'!$F$26*VLOOKUP(I116,last!$B$1:$C$2099,2,0)</f>
        <v>2465</v>
      </c>
      <c r="J120" s="79">
        <f>'Интерактивный прайс-лист'!$F$26*VLOOKUP(J116,last!$B$1:$C$2099,2,0)</f>
        <v>2807</v>
      </c>
      <c r="K120" s="78">
        <f>'Интерактивный прайс-лист'!$F$26*VLOOKUP(K116,last!$B$1:$C$2099,2,0)</f>
        <v>3096</v>
      </c>
      <c r="L120" s="54"/>
      <c r="M120" s="54"/>
      <c r="N120" s="54"/>
      <c r="O120" s="54"/>
      <c r="P120" s="54"/>
    </row>
    <row r="121" spans="1:16" x14ac:dyDescent="0.2">
      <c r="A121" s="865" t="s">
        <v>1011</v>
      </c>
      <c r="B121" s="867"/>
      <c r="C121" s="867"/>
      <c r="D121" s="197" t="s">
        <v>999</v>
      </c>
      <c r="E121" s="116"/>
      <c r="F121" s="79"/>
      <c r="G121" s="79"/>
      <c r="H121" s="79"/>
      <c r="I121" s="79">
        <f>'Интерактивный прайс-лист'!$F$26*VLOOKUP(I117,last!$B$1:$C$2099,2,0)</f>
        <v>2852</v>
      </c>
      <c r="J121" s="79">
        <f>'Интерактивный прайс-лист'!$F$26*VLOOKUP(J117,last!$B$1:$C$2099,2,0)</f>
        <v>3310</v>
      </c>
      <c r="K121" s="78">
        <f>'Интерактивный прайс-лист'!$F$26*VLOOKUP(K117,last!$B$1:$C$2099,2,0)</f>
        <v>3651</v>
      </c>
      <c r="L121" s="54"/>
      <c r="M121" s="54"/>
      <c r="N121" s="54"/>
      <c r="O121" s="54"/>
      <c r="P121" s="54"/>
    </row>
    <row r="122" spans="1:16" ht="13.5" thickBot="1" x14ac:dyDescent="0.25">
      <c r="A122" s="961" t="s">
        <v>1028</v>
      </c>
      <c r="B122" s="962"/>
      <c r="C122" s="962"/>
      <c r="D122" s="191" t="s">
        <v>999</v>
      </c>
      <c r="E122" s="114"/>
      <c r="F122" s="76"/>
      <c r="G122" s="76"/>
      <c r="H122" s="76"/>
      <c r="I122" s="76">
        <f>SUM(I120:I121)</f>
        <v>5317</v>
      </c>
      <c r="J122" s="76">
        <f>SUM(J120:J121)</f>
        <v>6117</v>
      </c>
      <c r="K122" s="75">
        <f>SUM(K120:K121)</f>
        <v>6747</v>
      </c>
      <c r="L122" s="54"/>
      <c r="M122" s="54"/>
      <c r="N122" s="54"/>
      <c r="O122" s="54"/>
      <c r="P122" s="54"/>
    </row>
    <row r="123" spans="1:16" x14ac:dyDescent="0.2">
      <c r="A123" s="177"/>
      <c r="B123" s="177"/>
      <c r="C123" s="177"/>
      <c r="D123" s="55"/>
      <c r="E123" s="55"/>
      <c r="F123" s="55"/>
      <c r="G123" s="55"/>
      <c r="H123" s="55"/>
      <c r="I123" s="242"/>
      <c r="J123" s="55"/>
      <c r="K123" s="242"/>
      <c r="L123" s="54"/>
      <c r="M123" s="54"/>
      <c r="N123" s="54"/>
      <c r="O123" s="54"/>
      <c r="P123" s="54"/>
    </row>
    <row r="124" spans="1:16" ht="13.5" thickBot="1" x14ac:dyDescent="0.25">
      <c r="A124" s="968" t="s">
        <v>1009</v>
      </c>
      <c r="B124" s="969"/>
      <c r="C124" s="969"/>
      <c r="D124" s="970"/>
      <c r="E124" s="182"/>
      <c r="F124" s="182"/>
      <c r="G124" s="182"/>
      <c r="H124" s="182"/>
      <c r="I124" s="182"/>
      <c r="J124" s="182"/>
      <c r="K124" s="182"/>
      <c r="L124" s="54"/>
      <c r="M124" s="54"/>
      <c r="N124" s="54"/>
      <c r="O124" s="54"/>
      <c r="P124" s="54"/>
    </row>
    <row r="125" spans="1:16" x14ac:dyDescent="0.2">
      <c r="A125" s="974" t="s">
        <v>1008</v>
      </c>
      <c r="B125" s="892" t="s">
        <v>1007</v>
      </c>
      <c r="C125" s="73" t="s">
        <v>965</v>
      </c>
      <c r="D125" s="225" t="s">
        <v>999</v>
      </c>
      <c r="E125" s="255"/>
      <c r="F125" s="255"/>
      <c r="G125" s="255"/>
      <c r="H125" s="255"/>
      <c r="I125" s="988">
        <f>'Интерактивный прайс-лист'!$F$26*VLOOKUP(C125,last!$B$1:$C$1698,2,0)</f>
        <v>96</v>
      </c>
      <c r="J125" s="989"/>
      <c r="K125" s="990"/>
      <c r="L125" s="54"/>
      <c r="M125" s="54"/>
      <c r="N125" s="54"/>
      <c r="O125" s="54"/>
      <c r="P125" s="54"/>
    </row>
    <row r="126" spans="1:16" x14ac:dyDescent="0.2">
      <c r="A126" s="975"/>
      <c r="B126" s="893"/>
      <c r="C126" s="67" t="s">
        <v>964</v>
      </c>
      <c r="D126" s="197" t="s">
        <v>999</v>
      </c>
      <c r="E126" s="254"/>
      <c r="F126" s="254"/>
      <c r="G126" s="254"/>
      <c r="H126" s="254"/>
      <c r="I126" s="979">
        <f>'Интерактивный прайс-лист'!$F$26*VLOOKUP(C126,last!$B$1:$C$1698,2,0)</f>
        <v>272</v>
      </c>
      <c r="J126" s="980"/>
      <c r="K126" s="981"/>
      <c r="L126" s="54"/>
      <c r="M126" s="54"/>
      <c r="N126" s="54"/>
      <c r="O126" s="54"/>
      <c r="P126" s="54"/>
    </row>
    <row r="127" spans="1:16" x14ac:dyDescent="0.2">
      <c r="A127" s="976"/>
      <c r="B127" s="68" t="s">
        <v>1072</v>
      </c>
      <c r="C127" s="67" t="s">
        <v>956</v>
      </c>
      <c r="D127" s="197" t="s">
        <v>999</v>
      </c>
      <c r="E127" s="254"/>
      <c r="F127" s="254"/>
      <c r="G127" s="254"/>
      <c r="H127" s="254"/>
      <c r="I127" s="979">
        <f>'Интерактивный прайс-лист'!$F$26*VLOOKUP(C127,last!$B$1:$C$1698,2,0)</f>
        <v>260</v>
      </c>
      <c r="J127" s="980"/>
      <c r="K127" s="981"/>
      <c r="L127" s="54"/>
      <c r="M127" s="54"/>
      <c r="N127" s="54"/>
      <c r="O127" s="54"/>
      <c r="P127" s="54"/>
    </row>
    <row r="128" spans="1:16" x14ac:dyDescent="0.2">
      <c r="A128" s="985" t="s">
        <v>1071</v>
      </c>
      <c r="B128" s="986"/>
      <c r="C128" s="986"/>
      <c r="D128" s="986"/>
      <c r="E128" s="253"/>
      <c r="F128" s="253"/>
      <c r="G128" s="253"/>
      <c r="H128" s="252"/>
      <c r="I128" s="252" t="s">
        <v>933</v>
      </c>
      <c r="J128" s="251" t="s">
        <v>936</v>
      </c>
      <c r="K128" s="250" t="s">
        <v>936</v>
      </c>
      <c r="L128" s="54"/>
      <c r="M128" s="54"/>
      <c r="N128" s="54"/>
      <c r="O128" s="54"/>
      <c r="P128" s="54"/>
    </row>
    <row r="129" spans="1:16" ht="13.5" thickBot="1" x14ac:dyDescent="0.25">
      <c r="A129" s="961" t="s">
        <v>1070</v>
      </c>
      <c r="B129" s="962"/>
      <c r="C129" s="179" t="s">
        <v>1069</v>
      </c>
      <c r="D129" s="191" t="s">
        <v>999</v>
      </c>
      <c r="E129" s="249"/>
      <c r="F129" s="249"/>
      <c r="G129" s="249"/>
      <c r="H129" s="248"/>
      <c r="I129" s="248">
        <f>'Интерактивный прайс-лист'!$F$26*VLOOKUP(I128,last!$B$1:$C$1698,2,0)</f>
        <v>358</v>
      </c>
      <c r="J129" s="260">
        <f>'Интерактивный прайс-лист'!$F$26*VLOOKUP(J128,last!$B$1:$C$1698,2,0)</f>
        <v>430</v>
      </c>
      <c r="K129" s="259">
        <f>'Интерактивный прайс-лист'!$F$26*VLOOKUP(K128,last!$B$1:$C$1698,2,0)</f>
        <v>430</v>
      </c>
      <c r="L129" s="54"/>
      <c r="M129" s="54"/>
      <c r="N129" s="54"/>
      <c r="O129" s="54"/>
      <c r="P129" s="54"/>
    </row>
    <row r="130" spans="1:16" x14ac:dyDescent="0.2">
      <c r="A130" s="54"/>
      <c r="B130" s="54"/>
      <c r="C130" s="55"/>
      <c r="D130" s="55"/>
      <c r="E130" s="55"/>
      <c r="F130" s="55"/>
      <c r="G130" s="54"/>
      <c r="H130" s="2"/>
      <c r="I130" s="54"/>
      <c r="J130" s="54"/>
      <c r="K130" s="54"/>
      <c r="L130" s="54"/>
      <c r="M130" s="54"/>
      <c r="N130" s="54"/>
      <c r="O130" s="54"/>
      <c r="P130" s="54"/>
    </row>
    <row r="131" spans="1:16" x14ac:dyDescent="0.2">
      <c r="A131" s="54"/>
      <c r="B131" s="54"/>
      <c r="C131" s="55"/>
      <c r="D131" s="55"/>
      <c r="E131" s="55"/>
      <c r="F131" s="55"/>
      <c r="G131" s="54"/>
      <c r="H131" s="54"/>
      <c r="I131" s="54"/>
      <c r="J131" s="54"/>
      <c r="K131" s="54"/>
      <c r="L131" s="54"/>
      <c r="M131" s="54"/>
      <c r="N131" s="54"/>
      <c r="O131" s="54"/>
      <c r="P131" s="54"/>
    </row>
    <row r="132" spans="1:16" s="95" customFormat="1" ht="13.5" thickBot="1" x14ac:dyDescent="0.25">
      <c r="A132" s="97" t="s">
        <v>1020</v>
      </c>
      <c r="B132" s="97"/>
      <c r="C132" s="97"/>
      <c r="D132" s="97"/>
      <c r="E132" s="96"/>
      <c r="F132" s="96"/>
      <c r="G132" s="96"/>
      <c r="H132" s="2"/>
      <c r="I132" s="96"/>
      <c r="J132" s="96"/>
      <c r="K132" s="96"/>
      <c r="L132" s="96"/>
      <c r="M132" s="96"/>
      <c r="N132" s="96"/>
      <c r="O132" s="96"/>
      <c r="P132" s="96"/>
    </row>
    <row r="133" spans="1:16" x14ac:dyDescent="0.2">
      <c r="A133" s="957" t="s">
        <v>1019</v>
      </c>
      <c r="B133" s="958"/>
      <c r="C133" s="224"/>
      <c r="D133" s="223"/>
      <c r="E133" s="258"/>
      <c r="F133" s="92"/>
      <c r="G133" s="92"/>
      <c r="H133" s="92"/>
      <c r="I133" s="92" t="s">
        <v>739</v>
      </c>
      <c r="J133" s="92" t="s">
        <v>745</v>
      </c>
      <c r="K133" s="91" t="s">
        <v>744</v>
      </c>
      <c r="L133" s="54"/>
      <c r="M133" s="54"/>
      <c r="N133" s="54"/>
      <c r="O133" s="54"/>
      <c r="P133" s="54"/>
    </row>
    <row r="134" spans="1:16" ht="13.5" thickBot="1" x14ac:dyDescent="0.25">
      <c r="A134" s="959" t="s">
        <v>1018</v>
      </c>
      <c r="B134" s="960"/>
      <c r="C134" s="219"/>
      <c r="D134" s="218"/>
      <c r="E134" s="257"/>
      <c r="F134" s="88"/>
      <c r="G134" s="88"/>
      <c r="H134" s="88"/>
      <c r="I134" s="88" t="s">
        <v>188</v>
      </c>
      <c r="J134" s="88" t="s">
        <v>198</v>
      </c>
      <c r="K134" s="256" t="s">
        <v>192</v>
      </c>
      <c r="L134" s="54"/>
      <c r="M134" s="54"/>
      <c r="N134" s="54"/>
      <c r="O134" s="54"/>
      <c r="P134" s="54"/>
    </row>
    <row r="135" spans="1:16" x14ac:dyDescent="0.2">
      <c r="A135" s="889" t="s">
        <v>1017</v>
      </c>
      <c r="B135" s="893"/>
      <c r="C135" s="86" t="s">
        <v>1015</v>
      </c>
      <c r="D135" s="214" t="s">
        <v>1014</v>
      </c>
      <c r="E135" s="122"/>
      <c r="F135" s="138"/>
      <c r="G135" s="138"/>
      <c r="H135" s="138"/>
      <c r="I135" s="138">
        <v>7.1</v>
      </c>
      <c r="J135" s="138">
        <v>10</v>
      </c>
      <c r="K135" s="121">
        <v>12.2</v>
      </c>
      <c r="L135" s="54"/>
      <c r="M135" s="54"/>
      <c r="N135" s="54"/>
      <c r="O135" s="54"/>
      <c r="P135" s="54"/>
    </row>
    <row r="136" spans="1:16" x14ac:dyDescent="0.2">
      <c r="A136" s="865" t="s">
        <v>1016</v>
      </c>
      <c r="B136" s="867"/>
      <c r="C136" s="82" t="s">
        <v>1015</v>
      </c>
      <c r="D136" s="197" t="s">
        <v>1014</v>
      </c>
      <c r="E136" s="145"/>
      <c r="F136" s="81"/>
      <c r="G136" s="81"/>
      <c r="H136" s="81"/>
      <c r="I136" s="81" t="s">
        <v>1013</v>
      </c>
      <c r="J136" s="81" t="s">
        <v>1013</v>
      </c>
      <c r="K136" s="80" t="s">
        <v>1013</v>
      </c>
      <c r="L136" s="54"/>
      <c r="M136" s="54"/>
      <c r="N136" s="54"/>
      <c r="O136" s="54"/>
      <c r="P136" s="54"/>
    </row>
    <row r="137" spans="1:16" x14ac:dyDescent="0.2">
      <c r="A137" s="865" t="s">
        <v>1012</v>
      </c>
      <c r="B137" s="867"/>
      <c r="C137" s="867"/>
      <c r="D137" s="197" t="s">
        <v>999</v>
      </c>
      <c r="E137" s="116"/>
      <c r="F137" s="79"/>
      <c r="G137" s="79"/>
      <c r="H137" s="79"/>
      <c r="I137" s="79">
        <f>'Интерактивный прайс-лист'!$F$26*VLOOKUP(I133,last!$B$1:$C$2099,2,0)</f>
        <v>2465</v>
      </c>
      <c r="J137" s="79">
        <f>'Интерактивный прайс-лист'!$F$26*VLOOKUP(J133,last!$B$1:$C$2099,2,0)</f>
        <v>2807</v>
      </c>
      <c r="K137" s="78">
        <f>'Интерактивный прайс-лист'!$F$26*VLOOKUP(K133,last!$B$1:$C$2099,2,0)</f>
        <v>3096</v>
      </c>
      <c r="L137" s="54"/>
      <c r="M137" s="54"/>
      <c r="N137" s="54"/>
      <c r="O137" s="54"/>
      <c r="P137" s="54"/>
    </row>
    <row r="138" spans="1:16" x14ac:dyDescent="0.2">
      <c r="A138" s="865" t="s">
        <v>1011</v>
      </c>
      <c r="B138" s="867"/>
      <c r="C138" s="867"/>
      <c r="D138" s="197" t="s">
        <v>999</v>
      </c>
      <c r="E138" s="116"/>
      <c r="F138" s="79"/>
      <c r="G138" s="79"/>
      <c r="H138" s="79"/>
      <c r="I138" s="79">
        <f>'Интерактивный прайс-лист'!$F$26*VLOOKUP(I134,last!$B$1:$C$2099,2,0)</f>
        <v>2512</v>
      </c>
      <c r="J138" s="79">
        <f>'Интерактивный прайс-лист'!$F$26*VLOOKUP(J134,last!$B$1:$C$2099,2,0)</f>
        <v>2966</v>
      </c>
      <c r="K138" s="78">
        <f>'Интерактивный прайс-лист'!$F$26*VLOOKUP(K134,last!$B$1:$C$2099,2,0)</f>
        <v>3309</v>
      </c>
      <c r="L138" s="54"/>
      <c r="M138" s="54"/>
      <c r="N138" s="54"/>
      <c r="O138" s="54"/>
      <c r="P138" s="54"/>
    </row>
    <row r="139" spans="1:16" ht="13.5" thickBot="1" x14ac:dyDescent="0.25">
      <c r="A139" s="961" t="s">
        <v>1028</v>
      </c>
      <c r="B139" s="962"/>
      <c r="C139" s="962"/>
      <c r="D139" s="191" t="s">
        <v>999</v>
      </c>
      <c r="E139" s="114"/>
      <c r="F139" s="76"/>
      <c r="G139" s="76"/>
      <c r="H139" s="76"/>
      <c r="I139" s="76">
        <f>SUM(I137:I138)</f>
        <v>4977</v>
      </c>
      <c r="J139" s="76">
        <f>SUM(J137:J138)</f>
        <v>5773</v>
      </c>
      <c r="K139" s="75">
        <f>SUM(K137:K138)</f>
        <v>6405</v>
      </c>
      <c r="L139" s="54"/>
      <c r="M139" s="54"/>
      <c r="N139" s="54"/>
      <c r="O139" s="54"/>
      <c r="P139" s="54"/>
    </row>
    <row r="140" spans="1:16" x14ac:dyDescent="0.2">
      <c r="A140" s="177"/>
      <c r="B140" s="177"/>
      <c r="C140" s="177"/>
      <c r="D140" s="55"/>
      <c r="E140" s="55"/>
      <c r="F140" s="55"/>
      <c r="G140" s="55"/>
      <c r="H140" s="55"/>
      <c r="I140" s="55"/>
      <c r="J140" s="54"/>
      <c r="K140" s="54"/>
      <c r="L140" s="54"/>
      <c r="M140" s="54"/>
      <c r="N140" s="54"/>
      <c r="O140" s="54"/>
      <c r="P140" s="54"/>
    </row>
    <row r="141" spans="1:16" ht="13.5" thickBot="1" x14ac:dyDescent="0.25">
      <c r="A141" s="968" t="s">
        <v>1009</v>
      </c>
      <c r="B141" s="969"/>
      <c r="C141" s="969"/>
      <c r="D141" s="970"/>
      <c r="E141" s="182"/>
      <c r="F141" s="182"/>
      <c r="G141" s="182"/>
      <c r="H141" s="182"/>
      <c r="I141" s="182"/>
      <c r="J141" s="182"/>
      <c r="K141" s="182"/>
      <c r="L141" s="54"/>
      <c r="M141" s="54"/>
      <c r="N141" s="54"/>
      <c r="O141" s="54"/>
      <c r="P141" s="54"/>
    </row>
    <row r="142" spans="1:16" x14ac:dyDescent="0.2">
      <c r="A142" s="974" t="s">
        <v>1008</v>
      </c>
      <c r="B142" s="892" t="s">
        <v>1007</v>
      </c>
      <c r="C142" s="73" t="s">
        <v>965</v>
      </c>
      <c r="D142" s="225" t="s">
        <v>999</v>
      </c>
      <c r="E142" s="255"/>
      <c r="F142" s="255"/>
      <c r="G142" s="255"/>
      <c r="H142" s="255"/>
      <c r="I142" s="988">
        <f>'Интерактивный прайс-лист'!$F$26*VLOOKUP(C142,last!$B$1:$C$1698,2,0)</f>
        <v>96</v>
      </c>
      <c r="J142" s="989"/>
      <c r="K142" s="990"/>
      <c r="L142" s="54"/>
      <c r="M142" s="54"/>
      <c r="N142" s="54"/>
      <c r="O142" s="54"/>
      <c r="P142" s="54"/>
    </row>
    <row r="143" spans="1:16" x14ac:dyDescent="0.2">
      <c r="A143" s="975"/>
      <c r="B143" s="893"/>
      <c r="C143" s="67" t="s">
        <v>964</v>
      </c>
      <c r="D143" s="197" t="s">
        <v>999</v>
      </c>
      <c r="E143" s="254"/>
      <c r="F143" s="254"/>
      <c r="G143" s="254"/>
      <c r="H143" s="254"/>
      <c r="I143" s="979">
        <f>'Интерактивный прайс-лист'!$F$26*VLOOKUP(C143,last!$B$1:$C$1698,2,0)</f>
        <v>272</v>
      </c>
      <c r="J143" s="980"/>
      <c r="K143" s="981"/>
      <c r="L143" s="54"/>
      <c r="M143" s="54"/>
      <c r="N143" s="54"/>
      <c r="O143" s="54"/>
      <c r="P143" s="54"/>
    </row>
    <row r="144" spans="1:16" x14ac:dyDescent="0.2">
      <c r="A144" s="976"/>
      <c r="B144" s="68" t="s">
        <v>1075</v>
      </c>
      <c r="C144" s="67" t="s">
        <v>47</v>
      </c>
      <c r="D144" s="197" t="s">
        <v>999</v>
      </c>
      <c r="E144" s="254"/>
      <c r="F144" s="254"/>
      <c r="G144" s="254"/>
      <c r="H144" s="254"/>
      <c r="I144" s="979">
        <f>'Интерактивный прайс-лист'!$F$26*VLOOKUP(C144,last!$B$1:$C$1698,2,0)</f>
        <v>255</v>
      </c>
      <c r="J144" s="980"/>
      <c r="K144" s="981"/>
      <c r="L144" s="54"/>
      <c r="M144" s="54"/>
      <c r="N144" s="54"/>
      <c r="O144" s="54"/>
      <c r="P144" s="54"/>
    </row>
    <row r="145" spans="1:16" x14ac:dyDescent="0.2">
      <c r="A145" s="985" t="s">
        <v>1071</v>
      </c>
      <c r="B145" s="986"/>
      <c r="C145" s="986"/>
      <c r="D145" s="986"/>
      <c r="E145" s="253"/>
      <c r="F145" s="253"/>
      <c r="G145" s="253"/>
      <c r="H145" s="252"/>
      <c r="I145" s="251" t="s">
        <v>933</v>
      </c>
      <c r="J145" s="251" t="s">
        <v>936</v>
      </c>
      <c r="K145" s="250" t="s">
        <v>936</v>
      </c>
      <c r="L145" s="54"/>
      <c r="M145" s="54"/>
      <c r="N145" s="54"/>
      <c r="O145" s="54"/>
      <c r="P145" s="54"/>
    </row>
    <row r="146" spans="1:16" ht="13.5" thickBot="1" x14ac:dyDescent="0.25">
      <c r="A146" s="961" t="s">
        <v>1070</v>
      </c>
      <c r="B146" s="962"/>
      <c r="C146" s="179" t="s">
        <v>1069</v>
      </c>
      <c r="D146" s="191" t="s">
        <v>999</v>
      </c>
      <c r="E146" s="249"/>
      <c r="F146" s="249"/>
      <c r="G146" s="249"/>
      <c r="H146" s="248"/>
      <c r="I146" s="76">
        <f>'Интерактивный прайс-лист'!$F$26*VLOOKUP(I145,last!$B$1:$C$1698,2,0)</f>
        <v>358</v>
      </c>
      <c r="J146" s="76">
        <f>'Интерактивный прайс-лист'!$F$26*VLOOKUP(J145,last!$B$1:$C$1698,2,0)</f>
        <v>430</v>
      </c>
      <c r="K146" s="75">
        <f>'Интерактивный прайс-лист'!$F$26*VLOOKUP(K145,last!$B$1:$C$1698,2,0)</f>
        <v>430</v>
      </c>
      <c r="L146" s="54"/>
      <c r="M146" s="54"/>
      <c r="N146" s="54"/>
      <c r="O146" s="54"/>
      <c r="P146" s="54"/>
    </row>
    <row r="147" spans="1:16" x14ac:dyDescent="0.2">
      <c r="A147" s="54"/>
      <c r="B147" s="54"/>
      <c r="C147" s="55"/>
      <c r="D147" s="55"/>
      <c r="E147" s="55"/>
      <c r="F147" s="55"/>
      <c r="G147" s="54"/>
      <c r="H147" s="2"/>
      <c r="I147" s="54"/>
      <c r="J147" s="54"/>
      <c r="K147" s="54"/>
      <c r="L147" s="54"/>
      <c r="M147" s="54"/>
      <c r="N147" s="54"/>
      <c r="O147" s="54"/>
      <c r="P147" s="54"/>
    </row>
    <row r="148" spans="1:16" s="95" customFormat="1" ht="13.5" thickBot="1" x14ac:dyDescent="0.25">
      <c r="A148" s="97" t="s">
        <v>1020</v>
      </c>
      <c r="B148" s="97"/>
      <c r="C148" s="97"/>
      <c r="D148" s="97"/>
      <c r="E148" s="96"/>
      <c r="F148" s="96"/>
      <c r="G148" s="96"/>
      <c r="H148" s="2"/>
      <c r="I148" s="96"/>
      <c r="J148" s="96"/>
      <c r="K148" s="2"/>
      <c r="L148" s="96"/>
      <c r="M148" s="96"/>
      <c r="N148" s="96"/>
      <c r="O148" s="96"/>
      <c r="P148" s="96"/>
    </row>
    <row r="149" spans="1:16" x14ac:dyDescent="0.2">
      <c r="A149" s="879" t="s">
        <v>1019</v>
      </c>
      <c r="B149" s="880"/>
      <c r="C149" s="108"/>
      <c r="D149" s="235"/>
      <c r="E149" s="127" t="s">
        <v>722</v>
      </c>
      <c r="F149" s="106" t="s">
        <v>721</v>
      </c>
      <c r="G149" s="106" t="s">
        <v>720</v>
      </c>
      <c r="H149" s="106"/>
      <c r="I149" s="106" t="s">
        <v>719</v>
      </c>
      <c r="J149" s="105" t="s">
        <v>724</v>
      </c>
      <c r="K149" s="2"/>
      <c r="L149" s="54"/>
      <c r="M149" s="54"/>
      <c r="N149" s="54"/>
      <c r="O149" s="54"/>
      <c r="P149" s="54"/>
    </row>
    <row r="150" spans="1:16" ht="13.5" thickBot="1" x14ac:dyDescent="0.25">
      <c r="A150" s="890" t="s">
        <v>1018</v>
      </c>
      <c r="B150" s="891"/>
      <c r="C150" s="104"/>
      <c r="D150" s="232"/>
      <c r="E150" s="124" t="s">
        <v>117</v>
      </c>
      <c r="F150" s="102" t="s">
        <v>114</v>
      </c>
      <c r="G150" s="102" t="s">
        <v>110</v>
      </c>
      <c r="H150" s="102"/>
      <c r="I150" s="102" t="s">
        <v>203</v>
      </c>
      <c r="J150" s="101" t="s">
        <v>210</v>
      </c>
      <c r="K150" s="2"/>
      <c r="L150" s="54"/>
      <c r="M150" s="54"/>
      <c r="N150" s="54"/>
      <c r="O150" s="54"/>
      <c r="P150" s="54"/>
    </row>
    <row r="151" spans="1:16" x14ac:dyDescent="0.2">
      <c r="A151" s="889" t="s">
        <v>1017</v>
      </c>
      <c r="B151" s="893"/>
      <c r="C151" s="86" t="s">
        <v>1015</v>
      </c>
      <c r="D151" s="214" t="s">
        <v>1014</v>
      </c>
      <c r="E151" s="122">
        <v>2.8</v>
      </c>
      <c r="F151" s="138">
        <v>3.7</v>
      </c>
      <c r="G151" s="138">
        <v>5.3</v>
      </c>
      <c r="H151" s="138"/>
      <c r="I151" s="138">
        <v>7.6</v>
      </c>
      <c r="J151" s="121">
        <v>11.4</v>
      </c>
      <c r="K151" s="2"/>
      <c r="L151" s="54"/>
      <c r="M151" s="54"/>
      <c r="N151" s="54"/>
      <c r="O151" s="54"/>
      <c r="P151" s="54"/>
    </row>
    <row r="152" spans="1:16" x14ac:dyDescent="0.2">
      <c r="A152" s="865" t="s">
        <v>1016</v>
      </c>
      <c r="B152" s="867"/>
      <c r="C152" s="82" t="s">
        <v>1015</v>
      </c>
      <c r="D152" s="197" t="s">
        <v>1014</v>
      </c>
      <c r="E152" s="119">
        <v>2.8</v>
      </c>
      <c r="F152" s="135">
        <v>3.5</v>
      </c>
      <c r="G152" s="135">
        <v>5.4</v>
      </c>
      <c r="H152" s="135"/>
      <c r="I152" s="135">
        <v>7.6</v>
      </c>
      <c r="J152" s="118">
        <v>12</v>
      </c>
      <c r="K152" s="2"/>
      <c r="L152" s="54"/>
      <c r="M152" s="54"/>
      <c r="N152" s="54"/>
      <c r="O152" s="54"/>
      <c r="P152" s="54"/>
    </row>
    <row r="153" spans="1:16" x14ac:dyDescent="0.2">
      <c r="A153" s="865" t="s">
        <v>1012</v>
      </c>
      <c r="B153" s="867"/>
      <c r="C153" s="867"/>
      <c r="D153" s="197" t="s">
        <v>999</v>
      </c>
      <c r="E153" s="116">
        <f>'Интерактивный прайс-лист'!$F$26*VLOOKUP(E149,last!$B$1:$C$2099,2,0)</f>
        <v>756</v>
      </c>
      <c r="F153" s="79">
        <f>'Интерактивный прайс-лист'!$F$26*VLOOKUP(F149,last!$B$1:$C$2099,2,0)</f>
        <v>802</v>
      </c>
      <c r="G153" s="79">
        <f>'Интерактивный прайс-лист'!$F$26*VLOOKUP(G149,last!$B$1:$C$2099,2,0)</f>
        <v>854</v>
      </c>
      <c r="H153" s="79"/>
      <c r="I153" s="79">
        <f>'Интерактивный прайс-лист'!$F$26*VLOOKUP(I149,last!$B$1:$C$2099,2,0)</f>
        <v>1358</v>
      </c>
      <c r="J153" s="78">
        <f>'Интерактивный прайс-лист'!$F$26*VLOOKUP(J149,last!$B$1:$C$2099,2,0)</f>
        <v>1604</v>
      </c>
      <c r="K153" s="2"/>
      <c r="L153" s="54"/>
      <c r="M153" s="54"/>
      <c r="N153" s="54"/>
      <c r="O153" s="54"/>
      <c r="P153" s="54"/>
    </row>
    <row r="154" spans="1:16" x14ac:dyDescent="0.2">
      <c r="A154" s="865" t="s">
        <v>1011</v>
      </c>
      <c r="B154" s="867"/>
      <c r="C154" s="867"/>
      <c r="D154" s="197" t="s">
        <v>999</v>
      </c>
      <c r="E154" s="116">
        <f>'Интерактивный прайс-лист'!$F$26*VLOOKUP(E150,last!$B$1:$C$2099,2,0)</f>
        <v>795</v>
      </c>
      <c r="F154" s="79">
        <f>'Интерактивный прайс-лист'!$F$26*VLOOKUP(F150,last!$B$1:$C$2099,2,0)</f>
        <v>860</v>
      </c>
      <c r="G154" s="79">
        <f>'Интерактивный прайс-лист'!$F$26*VLOOKUP(G150,last!$B$1:$C$2099,2,0)</f>
        <v>1320</v>
      </c>
      <c r="H154" s="79"/>
      <c r="I154" s="79">
        <f>'Интерактивный прайс-лист'!$F$26*VLOOKUP(I150,last!$B$1:$C$2099,2,0)</f>
        <v>1560</v>
      </c>
      <c r="J154" s="78">
        <f>'Интерактивный прайс-лист'!$F$26*VLOOKUP(J150,last!$B$1:$C$2099,2,0)</f>
        <v>2858</v>
      </c>
      <c r="K154" s="2"/>
      <c r="L154" s="54"/>
      <c r="M154" s="54"/>
      <c r="N154" s="54"/>
      <c r="O154" s="54"/>
      <c r="P154" s="54"/>
    </row>
    <row r="155" spans="1:16" ht="13.5" thickBot="1" x14ac:dyDescent="0.25">
      <c r="A155" s="961" t="s">
        <v>1074</v>
      </c>
      <c r="B155" s="962"/>
      <c r="C155" s="962"/>
      <c r="D155" s="191" t="s">
        <v>999</v>
      </c>
      <c r="E155" s="114">
        <f>SUM(E153:E154)</f>
        <v>1551</v>
      </c>
      <c r="F155" s="76">
        <f>SUM(F153:F154)</f>
        <v>1662</v>
      </c>
      <c r="G155" s="76">
        <f>SUM(G153:G154)</f>
        <v>2174</v>
      </c>
      <c r="H155" s="76"/>
      <c r="I155" s="76">
        <f>SUM(I153:I154)</f>
        <v>2918</v>
      </c>
      <c r="J155" s="75">
        <f>SUM(J153:J154)</f>
        <v>4462</v>
      </c>
      <c r="K155" s="2"/>
      <c r="L155" s="54"/>
      <c r="M155" s="54"/>
      <c r="N155" s="54"/>
      <c r="O155" s="54"/>
      <c r="P155" s="54"/>
    </row>
    <row r="156" spans="1:16" x14ac:dyDescent="0.2">
      <c r="A156" s="177"/>
      <c r="B156" s="177"/>
      <c r="C156" s="177"/>
      <c r="D156" s="177"/>
      <c r="E156" s="55"/>
      <c r="F156" s="55"/>
      <c r="G156" s="55"/>
      <c r="H156" s="55"/>
      <c r="I156" s="242"/>
      <c r="J156" s="55"/>
      <c r="K156" s="2"/>
      <c r="L156" s="54"/>
      <c r="M156" s="54"/>
      <c r="N156" s="54"/>
      <c r="O156" s="54"/>
      <c r="P156" s="54"/>
    </row>
    <row r="157" spans="1:16" s="95" customFormat="1" ht="13.5" thickBot="1" x14ac:dyDescent="0.25">
      <c r="A157" s="97" t="s">
        <v>1020</v>
      </c>
      <c r="B157" s="97"/>
      <c r="C157" s="97"/>
      <c r="D157" s="97"/>
      <c r="E157" s="96"/>
      <c r="F157" s="96"/>
      <c r="G157" s="96"/>
      <c r="H157" s="2"/>
      <c r="I157" s="96"/>
      <c r="J157" s="96"/>
      <c r="K157" s="96"/>
      <c r="L157" s="96"/>
      <c r="M157" s="96"/>
      <c r="N157" s="96"/>
      <c r="O157" s="96"/>
      <c r="P157" s="96"/>
    </row>
    <row r="158" spans="1:16" x14ac:dyDescent="0.2">
      <c r="A158" s="879" t="s">
        <v>1019</v>
      </c>
      <c r="B158" s="880"/>
      <c r="C158" s="108"/>
      <c r="D158" s="235"/>
      <c r="E158" s="127"/>
      <c r="F158" s="106"/>
      <c r="G158" s="106"/>
      <c r="H158" s="106"/>
      <c r="I158" s="106"/>
      <c r="J158" s="106" t="s">
        <v>724</v>
      </c>
      <c r="K158" s="247" t="s">
        <v>723</v>
      </c>
      <c r="L158" s="54"/>
      <c r="M158" s="54"/>
      <c r="N158" s="54"/>
      <c r="O158" s="54"/>
      <c r="P158" s="54"/>
    </row>
    <row r="159" spans="1:16" ht="13.5" thickBot="1" x14ac:dyDescent="0.25">
      <c r="A159" s="890" t="s">
        <v>1018</v>
      </c>
      <c r="B159" s="891"/>
      <c r="C159" s="104"/>
      <c r="D159" s="232"/>
      <c r="E159" s="124"/>
      <c r="F159" s="102"/>
      <c r="G159" s="102"/>
      <c r="H159" s="102"/>
      <c r="I159" s="102"/>
      <c r="J159" s="102" t="s">
        <v>209</v>
      </c>
      <c r="K159" s="246" t="s">
        <v>207</v>
      </c>
      <c r="L159" s="54"/>
      <c r="M159" s="54"/>
      <c r="N159" s="54"/>
      <c r="O159" s="54"/>
      <c r="P159" s="54"/>
    </row>
    <row r="160" spans="1:16" x14ac:dyDescent="0.2">
      <c r="A160" s="889" t="s">
        <v>1017</v>
      </c>
      <c r="B160" s="893"/>
      <c r="C160" s="86" t="s">
        <v>1015</v>
      </c>
      <c r="D160" s="214" t="s">
        <v>1014</v>
      </c>
      <c r="E160" s="122"/>
      <c r="F160" s="138"/>
      <c r="G160" s="138"/>
      <c r="H160" s="138"/>
      <c r="I160" s="138"/>
      <c r="J160" s="138">
        <v>11.4</v>
      </c>
      <c r="K160" s="245">
        <v>13.2</v>
      </c>
      <c r="L160" s="54"/>
      <c r="M160" s="54"/>
      <c r="N160" s="54"/>
      <c r="O160" s="54"/>
      <c r="P160" s="54"/>
    </row>
    <row r="161" spans="1:17" x14ac:dyDescent="0.2">
      <c r="A161" s="865" t="s">
        <v>1016</v>
      </c>
      <c r="B161" s="867"/>
      <c r="C161" s="82" t="s">
        <v>1015</v>
      </c>
      <c r="D161" s="197" t="s">
        <v>1014</v>
      </c>
      <c r="E161" s="119"/>
      <c r="F161" s="135"/>
      <c r="G161" s="135"/>
      <c r="H161" s="135"/>
      <c r="I161" s="135"/>
      <c r="J161" s="135">
        <v>12</v>
      </c>
      <c r="K161" s="244">
        <v>13.8</v>
      </c>
      <c r="L161" s="54"/>
      <c r="M161" s="54"/>
      <c r="N161" s="54"/>
      <c r="O161" s="54"/>
      <c r="P161" s="54"/>
    </row>
    <row r="162" spans="1:17" x14ac:dyDescent="0.2">
      <c r="A162" s="865" t="s">
        <v>1012</v>
      </c>
      <c r="B162" s="867"/>
      <c r="C162" s="867"/>
      <c r="D162" s="197" t="s">
        <v>999</v>
      </c>
      <c r="E162" s="116"/>
      <c r="F162" s="79"/>
      <c r="G162" s="79"/>
      <c r="H162" s="79"/>
      <c r="I162" s="79"/>
      <c r="J162" s="79">
        <f>'Интерактивный прайс-лист'!$F$26*VLOOKUP(J158,last!$B$1:$C$2099,2,0)</f>
        <v>1604</v>
      </c>
      <c r="K162" s="195">
        <f>'Интерактивный прайс-лист'!$F$26*VLOOKUP(K158,last!$B$1:$C$2099,2,0)</f>
        <v>1577</v>
      </c>
      <c r="L162" s="54"/>
      <c r="M162" s="54"/>
      <c r="N162" s="54"/>
      <c r="O162" s="54"/>
      <c r="P162" s="54"/>
    </row>
    <row r="163" spans="1:17" x14ac:dyDescent="0.2">
      <c r="A163" s="865" t="s">
        <v>1011</v>
      </c>
      <c r="B163" s="867"/>
      <c r="C163" s="867"/>
      <c r="D163" s="197" t="s">
        <v>999</v>
      </c>
      <c r="E163" s="116"/>
      <c r="F163" s="79"/>
      <c r="G163" s="79"/>
      <c r="H163" s="79"/>
      <c r="I163" s="79"/>
      <c r="J163" s="79">
        <f>'Интерактивный прайс-лист'!$F$26*VLOOKUP(J159,last!$B$1:$C$2099,2,0)</f>
        <v>2886</v>
      </c>
      <c r="K163" s="195">
        <f>'Интерактивный прайс-лист'!$F$26*VLOOKUP(K159,last!$B$1:$C$2099,2,0)</f>
        <v>3000</v>
      </c>
      <c r="L163" s="54"/>
      <c r="M163" s="54"/>
      <c r="N163" s="54"/>
      <c r="O163" s="54"/>
      <c r="P163" s="54"/>
    </row>
    <row r="164" spans="1:17" ht="13.5" thickBot="1" x14ac:dyDescent="0.25">
      <c r="A164" s="961" t="s">
        <v>1074</v>
      </c>
      <c r="B164" s="962"/>
      <c r="C164" s="962"/>
      <c r="D164" s="191" t="s">
        <v>999</v>
      </c>
      <c r="E164" s="114"/>
      <c r="F164" s="76"/>
      <c r="G164" s="76"/>
      <c r="H164" s="76"/>
      <c r="I164" s="76"/>
      <c r="J164" s="76">
        <f>SUM(J162:J163)</f>
        <v>4490</v>
      </c>
      <c r="K164" s="243">
        <f>SUM(K162:K163)</f>
        <v>4577</v>
      </c>
      <c r="L164" s="54"/>
      <c r="M164" s="54"/>
      <c r="N164" s="54"/>
      <c r="O164" s="54"/>
      <c r="P164" s="54"/>
    </row>
    <row r="165" spans="1:17" x14ac:dyDescent="0.2">
      <c r="A165" s="177"/>
      <c r="B165" s="177"/>
      <c r="C165" s="177"/>
      <c r="D165" s="177"/>
      <c r="E165" s="55"/>
      <c r="F165" s="55"/>
      <c r="G165" s="55"/>
      <c r="H165" s="55"/>
      <c r="I165" s="242"/>
      <c r="J165" s="55"/>
      <c r="K165" s="54"/>
      <c r="L165" s="54"/>
      <c r="M165" s="54"/>
      <c r="N165" s="54"/>
      <c r="O165" s="54"/>
      <c r="P165" s="54"/>
    </row>
    <row r="166" spans="1:17" x14ac:dyDescent="0.2">
      <c r="A166" s="177"/>
      <c r="B166" s="177"/>
      <c r="C166" s="176"/>
      <c r="D166" s="55"/>
      <c r="E166" s="174"/>
      <c r="F166" s="174"/>
      <c r="G166" s="174"/>
      <c r="H166" s="2"/>
      <c r="I166" s="54"/>
      <c r="J166" s="54"/>
      <c r="K166" s="54"/>
      <c r="L166" s="54"/>
      <c r="M166" s="54"/>
      <c r="N166" s="54"/>
      <c r="O166" s="54"/>
      <c r="P166" s="54"/>
    </row>
    <row r="167" spans="1:17" x14ac:dyDescent="0.2">
      <c r="A167" s="54"/>
      <c r="B167" s="54"/>
      <c r="C167" s="55"/>
      <c r="D167" s="55"/>
      <c r="E167" s="55"/>
      <c r="F167" s="55"/>
      <c r="G167" s="54"/>
      <c r="H167" s="2"/>
      <c r="I167" s="54"/>
      <c r="J167" s="54"/>
      <c r="K167" s="54"/>
      <c r="L167" s="54"/>
      <c r="M167" s="54"/>
      <c r="N167" s="54"/>
      <c r="O167" s="54"/>
      <c r="P167" s="54"/>
    </row>
    <row r="168" spans="1:17" x14ac:dyDescent="0.2">
      <c r="A168" s="982" t="s">
        <v>1073</v>
      </c>
      <c r="B168" s="982"/>
      <c r="C168" s="982"/>
      <c r="D168" s="982"/>
      <c r="E168" s="240"/>
      <c r="F168" s="240"/>
      <c r="G168" s="241"/>
      <c r="H168" s="241"/>
      <c r="I168" s="239"/>
      <c r="J168" s="239"/>
      <c r="K168" s="239"/>
      <c r="L168" s="239"/>
      <c r="M168" s="239"/>
      <c r="N168" s="239"/>
      <c r="O168" s="239"/>
      <c r="P168" s="239"/>
    </row>
    <row r="169" spans="1:17" x14ac:dyDescent="0.2">
      <c r="A169" s="982"/>
      <c r="B169" s="982"/>
      <c r="C169" s="982"/>
      <c r="D169" s="982"/>
      <c r="E169" s="240"/>
      <c r="F169" s="240"/>
      <c r="G169" s="239"/>
      <c r="H169" s="239"/>
      <c r="I169" s="239"/>
      <c r="J169" s="239"/>
      <c r="K169" s="239"/>
      <c r="L169" s="239"/>
      <c r="M169" s="239"/>
      <c r="N169" s="239"/>
      <c r="O169" s="239"/>
      <c r="P169" s="239"/>
    </row>
    <row r="170" spans="1:17" x14ac:dyDescent="0.2">
      <c r="A170" s="54"/>
      <c r="B170" s="54"/>
      <c r="C170" s="55"/>
      <c r="D170" s="55"/>
      <c r="E170" s="55"/>
      <c r="F170" s="55"/>
      <c r="G170" s="54"/>
      <c r="H170" s="54"/>
      <c r="I170" s="54"/>
      <c r="J170" s="54"/>
      <c r="K170" s="54"/>
      <c r="L170" s="54"/>
      <c r="M170" s="54"/>
      <c r="N170" s="54"/>
      <c r="O170" s="54"/>
      <c r="P170" s="54"/>
    </row>
    <row r="171" spans="1:17" s="95" customFormat="1" ht="13.5" thickBot="1" x14ac:dyDescent="0.25">
      <c r="A171" s="97" t="s">
        <v>1020</v>
      </c>
      <c r="B171" s="97"/>
      <c r="C171" s="97"/>
      <c r="D171" s="97" t="s">
        <v>1023</v>
      </c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2"/>
    </row>
    <row r="172" spans="1:17" x14ac:dyDescent="0.2">
      <c r="A172" s="879" t="s">
        <v>1019</v>
      </c>
      <c r="B172" s="880"/>
      <c r="C172" s="108"/>
      <c r="D172" s="235"/>
      <c r="E172" s="234"/>
      <c r="F172" s="190"/>
      <c r="G172" s="190"/>
      <c r="H172" s="190"/>
      <c r="I172" s="190"/>
      <c r="J172" s="190"/>
      <c r="K172" s="105" t="s">
        <v>718</v>
      </c>
      <c r="L172" s="96"/>
      <c r="M172" s="96"/>
      <c r="N172" s="96"/>
      <c r="O172" s="96"/>
      <c r="P172" s="2"/>
      <c r="Q172" s="95"/>
    </row>
    <row r="173" spans="1:17" ht="13.5" thickBot="1" x14ac:dyDescent="0.25">
      <c r="A173" s="890" t="s">
        <v>1018</v>
      </c>
      <c r="B173" s="891"/>
      <c r="C173" s="104"/>
      <c r="D173" s="232"/>
      <c r="E173" s="231"/>
      <c r="F173" s="189"/>
      <c r="G173" s="189"/>
      <c r="H173" s="189"/>
      <c r="I173" s="189"/>
      <c r="J173" s="189"/>
      <c r="K173" s="101" t="s">
        <v>55</v>
      </c>
      <c r="L173" s="96"/>
      <c r="M173" s="96"/>
      <c r="N173" s="96"/>
      <c r="O173" s="96"/>
      <c r="P173" s="2"/>
      <c r="Q173" s="95"/>
    </row>
    <row r="174" spans="1:17" x14ac:dyDescent="0.2">
      <c r="A174" s="889" t="s">
        <v>1017</v>
      </c>
      <c r="B174" s="893"/>
      <c r="C174" s="86" t="s">
        <v>1015</v>
      </c>
      <c r="D174" s="214" t="s">
        <v>1014</v>
      </c>
      <c r="E174" s="213"/>
      <c r="F174" s="187"/>
      <c r="G174" s="187"/>
      <c r="H174" s="187"/>
      <c r="I174" s="187"/>
      <c r="J174" s="187"/>
      <c r="K174" s="121">
        <v>12</v>
      </c>
      <c r="L174" s="96"/>
      <c r="M174" s="96"/>
      <c r="N174" s="96"/>
      <c r="O174" s="96"/>
      <c r="P174" s="96"/>
      <c r="Q174" s="95"/>
    </row>
    <row r="175" spans="1:17" x14ac:dyDescent="0.2">
      <c r="A175" s="865" t="s">
        <v>1016</v>
      </c>
      <c r="B175" s="867"/>
      <c r="C175" s="82" t="s">
        <v>1015</v>
      </c>
      <c r="D175" s="197" t="s">
        <v>1014</v>
      </c>
      <c r="E175" s="211"/>
      <c r="F175" s="186"/>
      <c r="G175" s="186"/>
      <c r="H175" s="186"/>
      <c r="I175" s="186"/>
      <c r="J175" s="186"/>
      <c r="K175" s="118">
        <v>13.5</v>
      </c>
      <c r="L175" s="96"/>
      <c r="M175" s="96"/>
      <c r="N175" s="96"/>
      <c r="O175" s="96"/>
      <c r="P175" s="96"/>
      <c r="Q175" s="95"/>
    </row>
    <row r="176" spans="1:17" x14ac:dyDescent="0.2">
      <c r="A176" s="865" t="s">
        <v>1012</v>
      </c>
      <c r="B176" s="867"/>
      <c r="C176" s="867"/>
      <c r="D176" s="197" t="s">
        <v>999</v>
      </c>
      <c r="E176" s="196"/>
      <c r="F176" s="64"/>
      <c r="G176" s="64"/>
      <c r="H176" s="64"/>
      <c r="I176" s="64"/>
      <c r="J176" s="64"/>
      <c r="K176" s="78">
        <f>'Интерактивный прайс-лист'!$F$26*VLOOKUP(K172,last!$B$1:$C$2099,2,0)</f>
        <v>2567</v>
      </c>
      <c r="L176" s="96"/>
      <c r="M176" s="96"/>
      <c r="N176" s="96"/>
      <c r="O176" s="96"/>
      <c r="P176" s="96"/>
      <c r="Q176" s="95"/>
    </row>
    <row r="177" spans="1:17" x14ac:dyDescent="0.2">
      <c r="A177" s="865" t="s">
        <v>1011</v>
      </c>
      <c r="B177" s="867"/>
      <c r="C177" s="867"/>
      <c r="D177" s="197" t="s">
        <v>999</v>
      </c>
      <c r="E177" s="196"/>
      <c r="F177" s="64"/>
      <c r="G177" s="64"/>
      <c r="H177" s="64"/>
      <c r="I177" s="64"/>
      <c r="J177" s="64"/>
      <c r="K177" s="78">
        <f>'Интерактивный прайс-лист'!$F$26*VLOOKUP(K173,last!$B$1:$C$2099,2,0)</f>
        <v>5671</v>
      </c>
      <c r="L177" s="96"/>
      <c r="M177" s="96"/>
      <c r="N177" s="96"/>
      <c r="O177" s="96"/>
      <c r="P177" s="96"/>
      <c r="Q177" s="95"/>
    </row>
    <row r="178" spans="1:17" ht="13.5" thickBot="1" x14ac:dyDescent="0.25">
      <c r="A178" s="961" t="s">
        <v>1028</v>
      </c>
      <c r="B178" s="962"/>
      <c r="C178" s="962"/>
      <c r="D178" s="191" t="s">
        <v>999</v>
      </c>
      <c r="E178" s="178"/>
      <c r="F178" s="57"/>
      <c r="G178" s="57"/>
      <c r="H178" s="57"/>
      <c r="I178" s="57"/>
      <c r="J178" s="57"/>
      <c r="K178" s="75">
        <f>SUM(K176:K177)</f>
        <v>8238</v>
      </c>
      <c r="L178" s="96"/>
      <c r="M178" s="96"/>
      <c r="N178" s="96"/>
      <c r="O178" s="96"/>
      <c r="P178" s="96"/>
      <c r="Q178" s="95"/>
    </row>
    <row r="179" spans="1:17" x14ac:dyDescent="0.2">
      <c r="A179" s="238"/>
      <c r="B179" s="177"/>
      <c r="C179" s="177"/>
      <c r="D179" s="177"/>
      <c r="E179" s="55"/>
      <c r="F179" s="2"/>
      <c r="G179" s="2"/>
      <c r="H179" s="2"/>
      <c r="I179" s="96"/>
      <c r="J179" s="96"/>
      <c r="K179" s="96"/>
      <c r="L179" s="96"/>
      <c r="M179" s="96"/>
      <c r="N179" s="96"/>
      <c r="O179" s="96"/>
      <c r="P179" s="96"/>
      <c r="Q179" s="95"/>
    </row>
    <row r="180" spans="1:17" ht="13.5" thickBot="1" x14ac:dyDescent="0.25">
      <c r="A180" s="971" t="s">
        <v>1009</v>
      </c>
      <c r="B180" s="971"/>
      <c r="C180" s="971"/>
      <c r="D180" s="971"/>
      <c r="E180" s="183"/>
      <c r="F180" s="183"/>
      <c r="G180" s="183"/>
      <c r="H180" s="183"/>
      <c r="I180" s="183"/>
      <c r="J180" s="183"/>
      <c r="K180" s="182"/>
      <c r="L180" s="54"/>
      <c r="M180" s="54"/>
      <c r="N180" s="96"/>
      <c r="O180" s="96"/>
      <c r="P180" s="96"/>
      <c r="Q180" s="95"/>
    </row>
    <row r="181" spans="1:17" x14ac:dyDescent="0.2">
      <c r="A181" s="974" t="s">
        <v>1008</v>
      </c>
      <c r="B181" s="892" t="s">
        <v>1007</v>
      </c>
      <c r="C181" s="73" t="s">
        <v>965</v>
      </c>
      <c r="D181" s="225" t="s">
        <v>999</v>
      </c>
      <c r="E181" s="180"/>
      <c r="F181" s="112"/>
      <c r="G181" s="112"/>
      <c r="H181" s="112"/>
      <c r="I181" s="112"/>
      <c r="J181" s="112"/>
      <c r="K181" s="236">
        <f>'Интерактивный прайс-лист'!$F$26*VLOOKUP($C181,last!$B$1:$C$1698,2,0)</f>
        <v>96</v>
      </c>
      <c r="L181" s="54"/>
      <c r="M181" s="54"/>
      <c r="N181" s="96"/>
      <c r="O181" s="96"/>
      <c r="P181" s="96"/>
      <c r="Q181" s="95"/>
    </row>
    <row r="182" spans="1:17" x14ac:dyDescent="0.2">
      <c r="A182" s="975"/>
      <c r="B182" s="893"/>
      <c r="C182" s="67" t="s">
        <v>964</v>
      </c>
      <c r="D182" s="197" t="s">
        <v>999</v>
      </c>
      <c r="E182" s="196"/>
      <c r="F182" s="64"/>
      <c r="G182" s="64"/>
      <c r="H182" s="64"/>
      <c r="I182" s="64"/>
      <c r="J182" s="64"/>
      <c r="K182" s="195">
        <f>'Интерактивный прайс-лист'!$F$26*VLOOKUP($C182,last!$B$1:$C$1698,2,0)</f>
        <v>272</v>
      </c>
      <c r="L182" s="54"/>
      <c r="M182" s="54"/>
      <c r="N182" s="54"/>
      <c r="O182" s="54"/>
      <c r="P182" s="54"/>
    </row>
    <row r="183" spans="1:17" x14ac:dyDescent="0.2">
      <c r="A183" s="976"/>
      <c r="B183" s="68" t="s">
        <v>1072</v>
      </c>
      <c r="C183" s="67" t="s">
        <v>956</v>
      </c>
      <c r="D183" s="197" t="s">
        <v>999</v>
      </c>
      <c r="E183" s="196"/>
      <c r="F183" s="64"/>
      <c r="G183" s="64"/>
      <c r="H183" s="64"/>
      <c r="I183" s="64"/>
      <c r="J183" s="64"/>
      <c r="K183" s="195">
        <f>'Интерактивный прайс-лист'!$F$26*VLOOKUP($C183,last!$B$1:$C$1698,2,0)</f>
        <v>260</v>
      </c>
      <c r="L183" s="54"/>
      <c r="M183" s="54"/>
      <c r="N183" s="54"/>
      <c r="O183" s="54"/>
      <c r="P183" s="54"/>
    </row>
    <row r="184" spans="1:17" x14ac:dyDescent="0.2">
      <c r="A184" s="972" t="s">
        <v>1071</v>
      </c>
      <c r="B184" s="973"/>
      <c r="C184" s="973"/>
      <c r="D184" s="973"/>
      <c r="E184" s="194"/>
      <c r="F184" s="193"/>
      <c r="G184" s="193"/>
      <c r="H184" s="193"/>
      <c r="I184" s="193"/>
      <c r="J184" s="193"/>
      <c r="K184" s="192" t="s">
        <v>936</v>
      </c>
      <c r="L184" s="54"/>
      <c r="M184" s="54"/>
      <c r="N184" s="54"/>
      <c r="O184" s="54"/>
      <c r="P184" s="54"/>
    </row>
    <row r="185" spans="1:17" ht="13.5" thickBot="1" x14ac:dyDescent="0.25">
      <c r="A185" s="961" t="s">
        <v>1070</v>
      </c>
      <c r="B185" s="962"/>
      <c r="C185" s="179" t="s">
        <v>1069</v>
      </c>
      <c r="D185" s="191" t="s">
        <v>999</v>
      </c>
      <c r="E185" s="114"/>
      <c r="F185" s="76"/>
      <c r="G185" s="76"/>
      <c r="H185" s="76"/>
      <c r="I185" s="76"/>
      <c r="J185" s="76"/>
      <c r="K185" s="75">
        <f>'Интерактивный прайс-лист'!$F$26*VLOOKUP(K184,last!$B$1:$C$1698,2,0)</f>
        <v>430</v>
      </c>
      <c r="L185" s="54"/>
      <c r="M185" s="54"/>
      <c r="N185" s="54"/>
      <c r="O185" s="54"/>
      <c r="P185" s="54"/>
    </row>
    <row r="186" spans="1:17" x14ac:dyDescent="0.2">
      <c r="A186" s="54"/>
      <c r="B186" s="54"/>
      <c r="C186" s="55"/>
      <c r="D186" s="55"/>
      <c r="E186" s="55"/>
      <c r="F186" s="55"/>
      <c r="G186" s="54"/>
      <c r="H186" s="54"/>
      <c r="I186" s="54"/>
      <c r="J186" s="54"/>
      <c r="K186" s="54"/>
      <c r="L186" s="54"/>
      <c r="M186" s="54"/>
      <c r="N186" s="54"/>
      <c r="O186" s="54"/>
      <c r="P186" s="54"/>
    </row>
    <row r="187" spans="1:17" x14ac:dyDescent="0.2">
      <c r="A187" s="54"/>
      <c r="B187" s="54"/>
      <c r="C187" s="55"/>
      <c r="D187" s="55"/>
      <c r="E187" s="55"/>
      <c r="F187" s="55"/>
      <c r="G187" s="54"/>
      <c r="H187" s="54"/>
      <c r="I187" s="54"/>
      <c r="J187" s="54"/>
      <c r="K187" s="54"/>
      <c r="L187" s="54"/>
      <c r="M187" s="54"/>
      <c r="N187" s="54"/>
      <c r="O187" s="54"/>
      <c r="P187" s="54"/>
    </row>
    <row r="188" spans="1:17" s="95" customFormat="1" ht="13.5" thickBot="1" x14ac:dyDescent="0.25">
      <c r="A188" s="97" t="s">
        <v>1020</v>
      </c>
      <c r="B188" s="97"/>
      <c r="C188" s="97"/>
      <c r="D188" s="97" t="s">
        <v>1023</v>
      </c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</row>
    <row r="189" spans="1:17" x14ac:dyDescent="0.2">
      <c r="A189" s="879" t="s">
        <v>1019</v>
      </c>
      <c r="B189" s="880"/>
      <c r="C189" s="108"/>
      <c r="D189" s="235"/>
      <c r="E189" s="234"/>
      <c r="F189" s="190"/>
      <c r="G189" s="190"/>
      <c r="H189" s="190"/>
      <c r="I189" s="190"/>
      <c r="J189" s="190"/>
      <c r="K189" s="105" t="s">
        <v>718</v>
      </c>
      <c r="L189" s="96"/>
      <c r="M189" s="96"/>
      <c r="N189" s="96"/>
      <c r="O189" s="96"/>
      <c r="P189" s="96"/>
      <c r="Q189" s="95"/>
    </row>
    <row r="190" spans="1:17" ht="13.5" thickBot="1" x14ac:dyDescent="0.25">
      <c r="A190" s="890" t="s">
        <v>1018</v>
      </c>
      <c r="B190" s="891"/>
      <c r="C190" s="104"/>
      <c r="D190" s="232"/>
      <c r="E190" s="231"/>
      <c r="F190" s="189"/>
      <c r="G190" s="189"/>
      <c r="H190" s="189"/>
      <c r="I190" s="189"/>
      <c r="J190" s="189"/>
      <c r="K190" s="101" t="s">
        <v>58</v>
      </c>
      <c r="L190" s="96"/>
      <c r="M190" s="96"/>
      <c r="N190" s="96"/>
      <c r="O190" s="96"/>
      <c r="P190" s="96"/>
      <c r="Q190" s="95"/>
    </row>
    <row r="191" spans="1:17" x14ac:dyDescent="0.2">
      <c r="A191" s="889" t="s">
        <v>1017</v>
      </c>
      <c r="B191" s="893"/>
      <c r="C191" s="86" t="s">
        <v>1015</v>
      </c>
      <c r="D191" s="214" t="s">
        <v>1014</v>
      </c>
      <c r="E191" s="213"/>
      <c r="F191" s="187"/>
      <c r="G191" s="187"/>
      <c r="H191" s="187"/>
      <c r="I191" s="187"/>
      <c r="J191" s="187"/>
      <c r="K191" s="121">
        <v>12</v>
      </c>
      <c r="L191" s="96"/>
      <c r="M191" s="96"/>
      <c r="N191" s="96"/>
      <c r="O191" s="96"/>
      <c r="P191" s="96"/>
      <c r="Q191" s="95"/>
    </row>
    <row r="192" spans="1:17" x14ac:dyDescent="0.2">
      <c r="A192" s="865" t="s">
        <v>1016</v>
      </c>
      <c r="B192" s="867"/>
      <c r="C192" s="82" t="s">
        <v>1015</v>
      </c>
      <c r="D192" s="197" t="s">
        <v>1014</v>
      </c>
      <c r="E192" s="211"/>
      <c r="F192" s="186"/>
      <c r="G192" s="186"/>
      <c r="H192" s="186"/>
      <c r="I192" s="186"/>
      <c r="J192" s="186"/>
      <c r="K192" s="118">
        <v>13.5</v>
      </c>
      <c r="L192" s="96"/>
      <c r="M192" s="96"/>
      <c r="N192" s="96"/>
      <c r="O192" s="96"/>
      <c r="P192" s="96"/>
      <c r="Q192" s="95"/>
    </row>
    <row r="193" spans="1:17" x14ac:dyDescent="0.2">
      <c r="A193" s="865" t="s">
        <v>1012</v>
      </c>
      <c r="B193" s="867"/>
      <c r="C193" s="867"/>
      <c r="D193" s="197" t="s">
        <v>999</v>
      </c>
      <c r="E193" s="196"/>
      <c r="F193" s="64"/>
      <c r="G193" s="64"/>
      <c r="H193" s="64"/>
      <c r="I193" s="64"/>
      <c r="J193" s="64"/>
      <c r="K193" s="78">
        <f>'Интерактивный прайс-лист'!$F$26*VLOOKUP(K189,last!$B$1:$C$2099,2,0)</f>
        <v>2567</v>
      </c>
      <c r="L193" s="96"/>
      <c r="M193" s="96"/>
      <c r="N193" s="96"/>
      <c r="O193" s="96"/>
      <c r="P193" s="96"/>
      <c r="Q193" s="95"/>
    </row>
    <row r="194" spans="1:17" x14ac:dyDescent="0.2">
      <c r="A194" s="865" t="s">
        <v>1011</v>
      </c>
      <c r="B194" s="867"/>
      <c r="C194" s="867"/>
      <c r="D194" s="197" t="s">
        <v>999</v>
      </c>
      <c r="E194" s="196"/>
      <c r="F194" s="64"/>
      <c r="G194" s="64"/>
      <c r="H194" s="64"/>
      <c r="I194" s="64"/>
      <c r="J194" s="64"/>
      <c r="K194" s="78">
        <f>'Интерактивный прайс-лист'!$F$26*VLOOKUP(K190,last!$B$1:$C$2099,2,0)</f>
        <v>5671</v>
      </c>
      <c r="L194" s="96"/>
      <c r="M194" s="96"/>
      <c r="N194" s="96"/>
      <c r="O194" s="96"/>
      <c r="P194" s="96"/>
      <c r="Q194" s="95"/>
    </row>
    <row r="195" spans="1:17" ht="13.5" thickBot="1" x14ac:dyDescent="0.25">
      <c r="A195" s="961" t="s">
        <v>1028</v>
      </c>
      <c r="B195" s="962"/>
      <c r="C195" s="962"/>
      <c r="D195" s="191" t="s">
        <v>999</v>
      </c>
      <c r="E195" s="178"/>
      <c r="F195" s="57"/>
      <c r="G195" s="57"/>
      <c r="H195" s="57"/>
      <c r="I195" s="57"/>
      <c r="J195" s="57"/>
      <c r="K195" s="75">
        <f>SUM(K193:K194)</f>
        <v>8238</v>
      </c>
      <c r="L195" s="96"/>
      <c r="M195" s="96"/>
      <c r="N195" s="96"/>
      <c r="O195" s="96"/>
      <c r="P195" s="96"/>
      <c r="Q195" s="95"/>
    </row>
    <row r="196" spans="1:17" x14ac:dyDescent="0.2">
      <c r="A196" s="238"/>
      <c r="B196" s="177"/>
      <c r="C196" s="177"/>
      <c r="D196" s="177"/>
      <c r="E196" s="2"/>
      <c r="F196" s="55"/>
      <c r="G196" s="2"/>
      <c r="H196" s="2"/>
      <c r="I196" s="96"/>
      <c r="J196" s="96"/>
      <c r="K196" s="96"/>
      <c r="L196" s="96"/>
      <c r="M196" s="96"/>
      <c r="N196" s="96"/>
      <c r="O196" s="96"/>
      <c r="P196" s="96"/>
      <c r="Q196" s="95"/>
    </row>
    <row r="197" spans="1:17" ht="13.5" thickBot="1" x14ac:dyDescent="0.25">
      <c r="A197" s="971" t="s">
        <v>1009</v>
      </c>
      <c r="B197" s="971"/>
      <c r="C197" s="971"/>
      <c r="D197" s="971"/>
      <c r="E197" s="183"/>
      <c r="F197" s="183"/>
      <c r="G197" s="183"/>
      <c r="H197" s="183"/>
      <c r="I197" s="183"/>
      <c r="J197" s="183"/>
      <c r="K197" s="182"/>
      <c r="L197" s="54"/>
      <c r="M197" s="54"/>
      <c r="N197" s="96"/>
      <c r="O197" s="96"/>
      <c r="P197" s="96"/>
      <c r="Q197" s="95"/>
    </row>
    <row r="198" spans="1:17" x14ac:dyDescent="0.2">
      <c r="A198" s="974" t="s">
        <v>1008</v>
      </c>
      <c r="B198" s="892" t="s">
        <v>1007</v>
      </c>
      <c r="C198" s="73" t="s">
        <v>965</v>
      </c>
      <c r="D198" s="225" t="s">
        <v>999</v>
      </c>
      <c r="E198" s="180"/>
      <c r="F198" s="112"/>
      <c r="G198" s="112"/>
      <c r="H198" s="112"/>
      <c r="I198" s="112"/>
      <c r="J198" s="112"/>
      <c r="K198" s="236">
        <f>'Интерактивный прайс-лист'!$F$26*VLOOKUP($C198,last!$B$1:$C$1698,2,0)</f>
        <v>96</v>
      </c>
      <c r="L198" s="54"/>
      <c r="M198" s="54"/>
      <c r="N198" s="96"/>
      <c r="O198" s="96"/>
      <c r="P198" s="96"/>
      <c r="Q198" s="95"/>
    </row>
    <row r="199" spans="1:17" x14ac:dyDescent="0.2">
      <c r="A199" s="975"/>
      <c r="B199" s="893"/>
      <c r="C199" s="67" t="s">
        <v>964</v>
      </c>
      <c r="D199" s="197" t="s">
        <v>999</v>
      </c>
      <c r="E199" s="196"/>
      <c r="F199" s="64"/>
      <c r="G199" s="64"/>
      <c r="H199" s="64"/>
      <c r="I199" s="64"/>
      <c r="J199" s="64"/>
      <c r="K199" s="195">
        <f>'Интерактивный прайс-лист'!$F$26*VLOOKUP($C199,last!$B$1:$C$1698,2,0)</f>
        <v>272</v>
      </c>
      <c r="L199" s="54"/>
      <c r="M199" s="54"/>
      <c r="N199" s="54"/>
      <c r="O199" s="54"/>
      <c r="P199" s="54"/>
    </row>
    <row r="200" spans="1:17" x14ac:dyDescent="0.2">
      <c r="A200" s="976"/>
      <c r="B200" s="68" t="s">
        <v>1072</v>
      </c>
      <c r="C200" s="67" t="s">
        <v>956</v>
      </c>
      <c r="D200" s="197" t="s">
        <v>999</v>
      </c>
      <c r="E200" s="196"/>
      <c r="F200" s="64"/>
      <c r="G200" s="64"/>
      <c r="H200" s="64"/>
      <c r="I200" s="64"/>
      <c r="J200" s="64"/>
      <c r="K200" s="195">
        <f>'Интерактивный прайс-лист'!$F$26*VLOOKUP($C200,last!$B$1:$C$1698,2,0)</f>
        <v>260</v>
      </c>
      <c r="L200" s="54"/>
      <c r="M200" s="54"/>
      <c r="N200" s="54"/>
      <c r="O200" s="54"/>
      <c r="P200" s="54"/>
    </row>
    <row r="201" spans="1:17" x14ac:dyDescent="0.2">
      <c r="A201" s="972" t="s">
        <v>1071</v>
      </c>
      <c r="B201" s="973"/>
      <c r="C201" s="973"/>
      <c r="D201" s="973"/>
      <c r="E201" s="194"/>
      <c r="F201" s="193"/>
      <c r="G201" s="193"/>
      <c r="H201" s="193"/>
      <c r="I201" s="193"/>
      <c r="J201" s="193"/>
      <c r="K201" s="192" t="s">
        <v>936</v>
      </c>
      <c r="L201" s="54"/>
      <c r="M201" s="54"/>
      <c r="N201" s="54"/>
      <c r="O201" s="54"/>
      <c r="P201" s="54"/>
    </row>
    <row r="202" spans="1:17" ht="13.5" thickBot="1" x14ac:dyDescent="0.25">
      <c r="A202" s="961" t="s">
        <v>1070</v>
      </c>
      <c r="B202" s="962"/>
      <c r="C202" s="179" t="s">
        <v>1069</v>
      </c>
      <c r="D202" s="191" t="s">
        <v>999</v>
      </c>
      <c r="E202" s="114"/>
      <c r="F202" s="76"/>
      <c r="G202" s="76"/>
      <c r="H202" s="76"/>
      <c r="I202" s="76"/>
      <c r="J202" s="76"/>
      <c r="K202" s="75">
        <f>'Интерактивный прайс-лист'!$F$26*VLOOKUP(K201,last!$B$1:$C$1698,2,0)</f>
        <v>430</v>
      </c>
      <c r="L202" s="54"/>
      <c r="M202" s="54"/>
      <c r="N202" s="54"/>
      <c r="O202" s="54"/>
      <c r="P202" s="54"/>
    </row>
    <row r="203" spans="1:17" x14ac:dyDescent="0.2">
      <c r="A203" s="177"/>
      <c r="B203" s="177"/>
      <c r="C203" s="176"/>
      <c r="D203" s="55"/>
      <c r="E203" s="175"/>
      <c r="F203" s="175"/>
      <c r="G203" s="175"/>
      <c r="H203" s="175"/>
      <c r="I203" s="175"/>
      <c r="J203" s="175"/>
      <c r="K203" s="174"/>
      <c r="L203" s="54"/>
      <c r="M203" s="54"/>
      <c r="N203" s="54"/>
      <c r="O203" s="54"/>
      <c r="P203" s="54"/>
    </row>
    <row r="204" spans="1:17" x14ac:dyDescent="0.2">
      <c r="A204" s="54"/>
      <c r="B204" s="54"/>
      <c r="C204" s="55"/>
      <c r="D204" s="55"/>
      <c r="E204" s="55"/>
      <c r="F204" s="55"/>
      <c r="G204" s="54"/>
      <c r="H204" s="54"/>
      <c r="I204" s="54"/>
      <c r="J204" s="54"/>
      <c r="K204" s="54"/>
      <c r="L204" s="54"/>
      <c r="M204" s="54"/>
      <c r="N204" s="54"/>
      <c r="O204" s="54"/>
      <c r="P204" s="54"/>
    </row>
    <row r="205" spans="1:17" s="95" customFormat="1" ht="13.5" thickBot="1" x14ac:dyDescent="0.25">
      <c r="A205" s="97" t="s">
        <v>1020</v>
      </c>
      <c r="B205" s="97"/>
      <c r="C205" s="97"/>
      <c r="D205" s="237" t="s">
        <v>1023</v>
      </c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</row>
    <row r="206" spans="1:17" x14ac:dyDescent="0.2">
      <c r="A206" s="879" t="s">
        <v>1019</v>
      </c>
      <c r="B206" s="880"/>
      <c r="C206" s="108"/>
      <c r="D206" s="235"/>
      <c r="E206" s="234"/>
      <c r="F206" s="190"/>
      <c r="G206" s="190"/>
      <c r="H206" s="190"/>
      <c r="I206" s="190"/>
      <c r="J206" s="190"/>
      <c r="K206" s="105" t="s">
        <v>718</v>
      </c>
      <c r="L206" s="96"/>
      <c r="M206" s="96"/>
      <c r="N206" s="54"/>
      <c r="O206" s="54"/>
      <c r="P206" s="54"/>
    </row>
    <row r="207" spans="1:17" ht="13.5" thickBot="1" x14ac:dyDescent="0.25">
      <c r="A207" s="890" t="s">
        <v>1018</v>
      </c>
      <c r="B207" s="891"/>
      <c r="C207" s="104"/>
      <c r="D207" s="232"/>
      <c r="E207" s="231"/>
      <c r="F207" s="189"/>
      <c r="G207" s="189"/>
      <c r="H207" s="189"/>
      <c r="I207" s="189"/>
      <c r="J207" s="189"/>
      <c r="K207" s="101" t="s">
        <v>52</v>
      </c>
      <c r="L207" s="96"/>
      <c r="M207" s="96"/>
      <c r="N207" s="54"/>
      <c r="O207" s="54"/>
      <c r="P207" s="54"/>
    </row>
    <row r="208" spans="1:17" x14ac:dyDescent="0.2">
      <c r="A208" s="889" t="s">
        <v>1017</v>
      </c>
      <c r="B208" s="893"/>
      <c r="C208" s="86" t="s">
        <v>1015</v>
      </c>
      <c r="D208" s="214" t="s">
        <v>1014</v>
      </c>
      <c r="E208" s="213"/>
      <c r="F208" s="187"/>
      <c r="G208" s="187"/>
      <c r="H208" s="187"/>
      <c r="I208" s="187"/>
      <c r="J208" s="187"/>
      <c r="K208" s="121">
        <v>12</v>
      </c>
      <c r="L208" s="96"/>
      <c r="M208" s="96"/>
      <c r="N208" s="54"/>
      <c r="O208" s="54"/>
      <c r="P208" s="54"/>
    </row>
    <row r="209" spans="1:19" x14ac:dyDescent="0.2">
      <c r="A209" s="865" t="s">
        <v>1016</v>
      </c>
      <c r="B209" s="867"/>
      <c r="C209" s="82" t="s">
        <v>1015</v>
      </c>
      <c r="D209" s="197" t="s">
        <v>1014</v>
      </c>
      <c r="E209" s="211"/>
      <c r="F209" s="186"/>
      <c r="G209" s="186"/>
      <c r="H209" s="186"/>
      <c r="I209" s="186"/>
      <c r="J209" s="186"/>
      <c r="K209" s="118">
        <v>13.5</v>
      </c>
      <c r="L209" s="54"/>
      <c r="M209" s="54"/>
      <c r="N209" s="54"/>
      <c r="O209" s="54"/>
      <c r="P209" s="54"/>
    </row>
    <row r="210" spans="1:19" x14ac:dyDescent="0.2">
      <c r="A210" s="865" t="s">
        <v>1012</v>
      </c>
      <c r="B210" s="867"/>
      <c r="C210" s="867"/>
      <c r="D210" s="197" t="s">
        <v>999</v>
      </c>
      <c r="E210" s="196"/>
      <c r="F210" s="64"/>
      <c r="G210" s="64"/>
      <c r="H210" s="64"/>
      <c r="I210" s="64"/>
      <c r="J210" s="64"/>
      <c r="K210" s="78">
        <f>'Интерактивный прайс-лист'!$F$26*VLOOKUP(K206,last!$B$1:$C$2099,2,0)</f>
        <v>2567</v>
      </c>
      <c r="L210" s="54"/>
      <c r="M210" s="54"/>
      <c r="N210" s="54"/>
      <c r="O210" s="54"/>
      <c r="P210" s="54"/>
    </row>
    <row r="211" spans="1:19" x14ac:dyDescent="0.2">
      <c r="A211" s="865" t="s">
        <v>1011</v>
      </c>
      <c r="B211" s="867"/>
      <c r="C211" s="867"/>
      <c r="D211" s="197" t="s">
        <v>999</v>
      </c>
      <c r="E211" s="196"/>
      <c r="F211" s="64"/>
      <c r="G211" s="64"/>
      <c r="H211" s="64"/>
      <c r="I211" s="64"/>
      <c r="J211" s="64"/>
      <c r="K211" s="78">
        <f>'Интерактивный прайс-лист'!$F$26*VLOOKUP(K207,last!$B$1:$C$2099,2,0)</f>
        <v>4702</v>
      </c>
      <c r="L211" s="54"/>
      <c r="M211" s="54"/>
      <c r="N211" s="54"/>
      <c r="O211" s="54"/>
      <c r="P211" s="54"/>
    </row>
    <row r="212" spans="1:19" ht="13.5" thickBot="1" x14ac:dyDescent="0.25">
      <c r="A212" s="961" t="s">
        <v>1028</v>
      </c>
      <c r="B212" s="962"/>
      <c r="C212" s="962"/>
      <c r="D212" s="191" t="s">
        <v>999</v>
      </c>
      <c r="E212" s="178"/>
      <c r="F212" s="57"/>
      <c r="G212" s="57"/>
      <c r="H212" s="57"/>
      <c r="I212" s="57"/>
      <c r="J212" s="57"/>
      <c r="K212" s="75">
        <f>SUM(K210:K211)</f>
        <v>7269</v>
      </c>
      <c r="L212" s="54"/>
      <c r="M212" s="54"/>
      <c r="N212" s="54"/>
      <c r="O212" s="54"/>
      <c r="P212" s="54"/>
    </row>
    <row r="213" spans="1:19" x14ac:dyDescent="0.2">
      <c r="A213" s="177"/>
      <c r="B213" s="177"/>
      <c r="C213" s="177"/>
      <c r="D213" s="176"/>
      <c r="E213" s="184"/>
      <c r="F213" s="184"/>
      <c r="G213" s="184"/>
      <c r="H213" s="184"/>
      <c r="I213" s="184"/>
      <c r="J213" s="184"/>
      <c r="K213" s="55"/>
      <c r="L213" s="54"/>
      <c r="M213" s="54"/>
      <c r="N213" s="54"/>
      <c r="O213" s="54"/>
      <c r="P213" s="54"/>
    </row>
    <row r="214" spans="1:19" ht="13.5" thickBot="1" x14ac:dyDescent="0.25">
      <c r="A214" s="971" t="s">
        <v>1009</v>
      </c>
      <c r="B214" s="971"/>
      <c r="C214" s="971"/>
      <c r="D214" s="971"/>
      <c r="E214" s="183"/>
      <c r="F214" s="183"/>
      <c r="G214" s="183"/>
      <c r="H214" s="183"/>
      <c r="I214" s="183"/>
      <c r="J214" s="183"/>
      <c r="K214" s="182"/>
      <c r="L214" s="54"/>
      <c r="M214" s="54"/>
      <c r="N214" s="96"/>
      <c r="O214" s="96"/>
      <c r="P214" s="96"/>
      <c r="Q214" s="95"/>
    </row>
    <row r="215" spans="1:19" x14ac:dyDescent="0.2">
      <c r="A215" s="974" t="s">
        <v>1008</v>
      </c>
      <c r="B215" s="892" t="s">
        <v>1007</v>
      </c>
      <c r="C215" s="73" t="s">
        <v>965</v>
      </c>
      <c r="D215" s="225" t="s">
        <v>999</v>
      </c>
      <c r="E215" s="180"/>
      <c r="F215" s="112"/>
      <c r="G215" s="112"/>
      <c r="H215" s="112"/>
      <c r="I215" s="112"/>
      <c r="J215" s="112"/>
      <c r="K215" s="236">
        <f>'Интерактивный прайс-лист'!$F$26*VLOOKUP($C215,last!$B$1:$C$1698,2,0)</f>
        <v>96</v>
      </c>
      <c r="L215" s="54"/>
      <c r="M215" s="54"/>
      <c r="N215" s="96"/>
      <c r="O215" s="96"/>
      <c r="P215" s="96"/>
      <c r="Q215" s="95"/>
    </row>
    <row r="216" spans="1:19" x14ac:dyDescent="0.2">
      <c r="A216" s="975"/>
      <c r="B216" s="893"/>
      <c r="C216" s="67" t="s">
        <v>964</v>
      </c>
      <c r="D216" s="197" t="s">
        <v>999</v>
      </c>
      <c r="E216" s="196"/>
      <c r="F216" s="64"/>
      <c r="G216" s="64"/>
      <c r="H216" s="64"/>
      <c r="I216" s="64"/>
      <c r="J216" s="64"/>
      <c r="K216" s="195">
        <f>'Интерактивный прайс-лист'!$F$26*VLOOKUP($C216,last!$B$1:$C$1698,2,0)</f>
        <v>272</v>
      </c>
      <c r="L216" s="54"/>
      <c r="M216" s="54"/>
      <c r="N216" s="54"/>
      <c r="O216" s="54"/>
      <c r="P216" s="54"/>
    </row>
    <row r="217" spans="1:19" x14ac:dyDescent="0.2">
      <c r="A217" s="976"/>
      <c r="B217" s="68" t="s">
        <v>1072</v>
      </c>
      <c r="C217" s="67" t="s">
        <v>956</v>
      </c>
      <c r="D217" s="197" t="s">
        <v>999</v>
      </c>
      <c r="E217" s="196"/>
      <c r="F217" s="64"/>
      <c r="G217" s="64"/>
      <c r="H217" s="64"/>
      <c r="I217" s="64"/>
      <c r="J217" s="64"/>
      <c r="K217" s="195">
        <f>'Интерактивный прайс-лист'!$F$26*VLOOKUP($C217,last!$B$1:$C$1698,2,0)</f>
        <v>260</v>
      </c>
      <c r="L217" s="54"/>
      <c r="M217" s="54"/>
      <c r="N217" s="54"/>
      <c r="O217" s="54"/>
      <c r="P217" s="54"/>
    </row>
    <row r="218" spans="1:19" x14ac:dyDescent="0.2">
      <c r="A218" s="972" t="s">
        <v>1071</v>
      </c>
      <c r="B218" s="973"/>
      <c r="C218" s="973"/>
      <c r="D218" s="973"/>
      <c r="E218" s="194"/>
      <c r="F218" s="193"/>
      <c r="G218" s="193"/>
      <c r="H218" s="193"/>
      <c r="I218" s="193"/>
      <c r="J218" s="193"/>
      <c r="K218" s="192" t="s">
        <v>936</v>
      </c>
      <c r="L218" s="54"/>
      <c r="M218" s="54"/>
      <c r="N218" s="54"/>
      <c r="O218" s="54"/>
      <c r="P218" s="54"/>
    </row>
    <row r="219" spans="1:19" ht="13.5" thickBot="1" x14ac:dyDescent="0.25">
      <c r="A219" s="961" t="s">
        <v>1070</v>
      </c>
      <c r="B219" s="962"/>
      <c r="C219" s="179" t="s">
        <v>1069</v>
      </c>
      <c r="D219" s="191" t="s">
        <v>999</v>
      </c>
      <c r="E219" s="114"/>
      <c r="F219" s="76"/>
      <c r="G219" s="76"/>
      <c r="H219" s="76"/>
      <c r="I219" s="76"/>
      <c r="J219" s="76"/>
      <c r="K219" s="75">
        <f>'Интерактивный прайс-лист'!$F$26*VLOOKUP(K218,last!$B$1:$C$1698,2,0)</f>
        <v>430</v>
      </c>
      <c r="L219" s="54"/>
      <c r="M219" s="54"/>
      <c r="N219" s="54"/>
      <c r="O219" s="54"/>
      <c r="P219" s="54"/>
    </row>
    <row r="220" spans="1:19" x14ac:dyDescent="0.2">
      <c r="A220" s="54"/>
      <c r="B220" s="54"/>
      <c r="C220" s="55"/>
      <c r="D220" s="55"/>
      <c r="E220" s="55"/>
      <c r="F220" s="55"/>
      <c r="G220" s="54"/>
      <c r="H220" s="54"/>
      <c r="I220" s="54"/>
      <c r="J220" s="54"/>
      <c r="K220" s="54"/>
      <c r="L220" s="54"/>
      <c r="M220" s="54"/>
      <c r="N220" s="96"/>
      <c r="O220" s="96"/>
      <c r="P220" s="96"/>
      <c r="Q220" s="95"/>
      <c r="R220" s="95"/>
      <c r="S220" s="95"/>
    </row>
    <row r="221" spans="1:19" x14ac:dyDescent="0.2">
      <c r="A221" s="54"/>
      <c r="B221" s="54"/>
      <c r="C221" s="55"/>
      <c r="D221" s="55"/>
      <c r="E221" s="55"/>
      <c r="F221" s="55"/>
      <c r="G221" s="54"/>
      <c r="H221" s="54"/>
      <c r="I221" s="54"/>
      <c r="J221" s="54"/>
      <c r="K221" s="54"/>
      <c r="L221" s="54"/>
      <c r="M221" s="54"/>
      <c r="N221" s="54"/>
      <c r="O221" s="54"/>
      <c r="P221" s="54"/>
    </row>
    <row r="222" spans="1:19" s="95" customFormat="1" ht="13.5" thickBot="1" x14ac:dyDescent="0.25">
      <c r="A222" s="97" t="s">
        <v>1020</v>
      </c>
      <c r="B222" s="97"/>
      <c r="C222" s="97"/>
      <c r="D222" s="97" t="s">
        <v>1023</v>
      </c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</row>
    <row r="223" spans="1:19" x14ac:dyDescent="0.2">
      <c r="A223" s="879" t="s">
        <v>1019</v>
      </c>
      <c r="B223" s="880"/>
      <c r="C223" s="108"/>
      <c r="D223" s="235"/>
      <c r="E223" s="234"/>
      <c r="F223" s="190"/>
      <c r="G223" s="190"/>
      <c r="H223" s="190"/>
      <c r="I223" s="190"/>
      <c r="J223" s="190"/>
      <c r="K223" s="105" t="s">
        <v>718</v>
      </c>
      <c r="L223" s="96"/>
      <c r="M223" s="96"/>
      <c r="N223" s="54"/>
      <c r="O223" s="54"/>
      <c r="P223" s="54"/>
    </row>
    <row r="224" spans="1:19" ht="13.5" thickBot="1" x14ac:dyDescent="0.25">
      <c r="A224" s="890" t="s">
        <v>1018</v>
      </c>
      <c r="B224" s="891"/>
      <c r="C224" s="104"/>
      <c r="D224" s="232"/>
      <c r="E224" s="231"/>
      <c r="F224" s="189"/>
      <c r="G224" s="189"/>
      <c r="H224" s="189"/>
      <c r="I224" s="189"/>
      <c r="J224" s="189"/>
      <c r="K224" s="101" t="s">
        <v>50</v>
      </c>
      <c r="L224" s="96"/>
      <c r="M224" s="96"/>
      <c r="N224" s="54"/>
      <c r="O224" s="54"/>
      <c r="P224" s="54"/>
    </row>
    <row r="225" spans="1:19" x14ac:dyDescent="0.2">
      <c r="A225" s="889" t="s">
        <v>1017</v>
      </c>
      <c r="B225" s="893"/>
      <c r="C225" s="86" t="s">
        <v>1015</v>
      </c>
      <c r="D225" s="214" t="s">
        <v>1014</v>
      </c>
      <c r="E225" s="213"/>
      <c r="F225" s="187"/>
      <c r="G225" s="187"/>
      <c r="H225" s="187"/>
      <c r="I225" s="187"/>
      <c r="J225" s="187"/>
      <c r="K225" s="121">
        <v>12</v>
      </c>
      <c r="L225" s="96"/>
      <c r="M225" s="96"/>
      <c r="N225" s="54"/>
      <c r="O225" s="54"/>
      <c r="P225" s="54"/>
    </row>
    <row r="226" spans="1:19" x14ac:dyDescent="0.2">
      <c r="A226" s="865" t="s">
        <v>1016</v>
      </c>
      <c r="B226" s="867"/>
      <c r="C226" s="82" t="s">
        <v>1015</v>
      </c>
      <c r="D226" s="197" t="s">
        <v>1014</v>
      </c>
      <c r="E226" s="211"/>
      <c r="F226" s="186"/>
      <c r="G226" s="186"/>
      <c r="H226" s="186"/>
      <c r="I226" s="186"/>
      <c r="J226" s="186"/>
      <c r="K226" s="118">
        <v>13.5</v>
      </c>
      <c r="L226" s="54"/>
      <c r="M226" s="54"/>
      <c r="N226" s="54"/>
      <c r="O226" s="54"/>
      <c r="P226" s="54"/>
    </row>
    <row r="227" spans="1:19" x14ac:dyDescent="0.2">
      <c r="A227" s="865" t="s">
        <v>1012</v>
      </c>
      <c r="B227" s="867"/>
      <c r="C227" s="867"/>
      <c r="D227" s="197" t="s">
        <v>999</v>
      </c>
      <c r="E227" s="196"/>
      <c r="F227" s="64"/>
      <c r="G227" s="64"/>
      <c r="H227" s="64"/>
      <c r="I227" s="64"/>
      <c r="J227" s="64"/>
      <c r="K227" s="78">
        <f>'Интерактивный прайс-лист'!$F$26*VLOOKUP(K223,last!$B$1:$C$2099,2,0)</f>
        <v>2567</v>
      </c>
      <c r="L227" s="54"/>
      <c r="M227" s="54"/>
      <c r="N227" s="54"/>
      <c r="O227" s="54"/>
      <c r="P227" s="54"/>
    </row>
    <row r="228" spans="1:19" x14ac:dyDescent="0.2">
      <c r="A228" s="865" t="s">
        <v>1011</v>
      </c>
      <c r="B228" s="867"/>
      <c r="C228" s="867"/>
      <c r="D228" s="197" t="s">
        <v>999</v>
      </c>
      <c r="E228" s="196"/>
      <c r="F228" s="64"/>
      <c r="G228" s="64"/>
      <c r="H228" s="64"/>
      <c r="I228" s="64"/>
      <c r="J228" s="64"/>
      <c r="K228" s="78">
        <f>'Интерактивный прайс-лист'!$F$26*VLOOKUP(K224,last!$B$1:$C$2099,2,0)</f>
        <v>4702</v>
      </c>
      <c r="L228" s="54"/>
      <c r="M228" s="54"/>
      <c r="N228" s="54"/>
      <c r="O228" s="54"/>
      <c r="P228" s="54"/>
    </row>
    <row r="229" spans="1:19" ht="13.5" thickBot="1" x14ac:dyDescent="0.25">
      <c r="A229" s="961" t="s">
        <v>1028</v>
      </c>
      <c r="B229" s="962"/>
      <c r="C229" s="962"/>
      <c r="D229" s="191" t="s">
        <v>999</v>
      </c>
      <c r="E229" s="178"/>
      <c r="F229" s="57"/>
      <c r="G229" s="57"/>
      <c r="H229" s="57"/>
      <c r="I229" s="57"/>
      <c r="J229" s="57"/>
      <c r="K229" s="75">
        <f>SUM(K227:K228)</f>
        <v>7269</v>
      </c>
      <c r="L229" s="54"/>
      <c r="M229" s="54"/>
      <c r="N229" s="54"/>
      <c r="O229" s="54"/>
      <c r="P229" s="54"/>
    </row>
    <row r="230" spans="1:19" x14ac:dyDescent="0.2">
      <c r="A230" s="177"/>
      <c r="B230" s="177"/>
      <c r="C230" s="177"/>
      <c r="D230" s="176"/>
      <c r="E230" s="184"/>
      <c r="F230" s="184"/>
      <c r="G230" s="184"/>
      <c r="H230" s="184"/>
      <c r="I230" s="184"/>
      <c r="J230" s="184"/>
      <c r="K230" s="55"/>
      <c r="L230" s="54"/>
      <c r="M230" s="54"/>
      <c r="N230" s="54"/>
      <c r="O230" s="54"/>
      <c r="P230" s="54"/>
    </row>
    <row r="231" spans="1:19" ht="13.5" thickBot="1" x14ac:dyDescent="0.25">
      <c r="A231" s="971" t="s">
        <v>1009</v>
      </c>
      <c r="B231" s="971"/>
      <c r="C231" s="971"/>
      <c r="D231" s="971"/>
      <c r="E231" s="183"/>
      <c r="F231" s="183"/>
      <c r="G231" s="183"/>
      <c r="H231" s="183"/>
      <c r="I231" s="183"/>
      <c r="J231" s="183"/>
      <c r="K231" s="182"/>
      <c r="L231" s="54"/>
      <c r="M231" s="54"/>
      <c r="N231" s="96"/>
      <c r="O231" s="96"/>
      <c r="P231" s="96"/>
      <c r="Q231" s="95"/>
    </row>
    <row r="232" spans="1:19" x14ac:dyDescent="0.2">
      <c r="A232" s="974" t="s">
        <v>1008</v>
      </c>
      <c r="B232" s="892" t="s">
        <v>1007</v>
      </c>
      <c r="C232" s="73" t="s">
        <v>965</v>
      </c>
      <c r="D232" s="225" t="s">
        <v>999</v>
      </c>
      <c r="E232" s="180"/>
      <c r="F232" s="112"/>
      <c r="G232" s="112"/>
      <c r="H232" s="112"/>
      <c r="I232" s="112"/>
      <c r="J232" s="112"/>
      <c r="K232" s="236">
        <f>'Интерактивный прайс-лист'!$F$26*VLOOKUP($C232,last!$B$1:$C$1698,2,0)</f>
        <v>96</v>
      </c>
      <c r="L232" s="54"/>
      <c r="M232" s="54"/>
      <c r="N232" s="96"/>
      <c r="O232" s="96"/>
      <c r="P232" s="96"/>
      <c r="Q232" s="95"/>
    </row>
    <row r="233" spans="1:19" x14ac:dyDescent="0.2">
      <c r="A233" s="975"/>
      <c r="B233" s="893"/>
      <c r="C233" s="67" t="s">
        <v>964</v>
      </c>
      <c r="D233" s="197" t="s">
        <v>999</v>
      </c>
      <c r="E233" s="196"/>
      <c r="F233" s="64"/>
      <c r="G233" s="64"/>
      <c r="H233" s="64"/>
      <c r="I233" s="64"/>
      <c r="J233" s="64"/>
      <c r="K233" s="195">
        <f>'Интерактивный прайс-лист'!$F$26*VLOOKUP($C233,last!$B$1:$C$1698,2,0)</f>
        <v>272</v>
      </c>
      <c r="L233" s="54"/>
      <c r="M233" s="54"/>
      <c r="N233" s="54"/>
      <c r="O233" s="54"/>
      <c r="P233" s="54"/>
    </row>
    <row r="234" spans="1:19" x14ac:dyDescent="0.2">
      <c r="A234" s="976"/>
      <c r="B234" s="68" t="s">
        <v>1072</v>
      </c>
      <c r="C234" s="67" t="s">
        <v>956</v>
      </c>
      <c r="D234" s="197" t="s">
        <v>999</v>
      </c>
      <c r="E234" s="196"/>
      <c r="F234" s="64"/>
      <c r="G234" s="64"/>
      <c r="H234" s="64"/>
      <c r="I234" s="64"/>
      <c r="J234" s="64"/>
      <c r="K234" s="195">
        <f>'Интерактивный прайс-лист'!$F$26*VLOOKUP($C234,last!$B$1:$C$1698,2,0)</f>
        <v>260</v>
      </c>
      <c r="L234" s="54"/>
      <c r="M234" s="54"/>
      <c r="N234" s="54"/>
      <c r="O234" s="54"/>
      <c r="P234" s="54"/>
    </row>
    <row r="235" spans="1:19" x14ac:dyDescent="0.2">
      <c r="A235" s="972" t="s">
        <v>1071</v>
      </c>
      <c r="B235" s="973"/>
      <c r="C235" s="973"/>
      <c r="D235" s="973"/>
      <c r="E235" s="194"/>
      <c r="F235" s="193"/>
      <c r="G235" s="193"/>
      <c r="H235" s="193"/>
      <c r="I235" s="193"/>
      <c r="J235" s="193"/>
      <c r="K235" s="192" t="s">
        <v>936</v>
      </c>
      <c r="L235" s="54"/>
      <c r="M235" s="54"/>
      <c r="N235" s="54"/>
      <c r="O235" s="54"/>
      <c r="P235" s="54"/>
    </row>
    <row r="236" spans="1:19" ht="13.5" thickBot="1" x14ac:dyDescent="0.25">
      <c r="A236" s="961" t="s">
        <v>1070</v>
      </c>
      <c r="B236" s="962"/>
      <c r="C236" s="179" t="s">
        <v>1069</v>
      </c>
      <c r="D236" s="191" t="s">
        <v>999</v>
      </c>
      <c r="E236" s="114"/>
      <c r="F236" s="76"/>
      <c r="G236" s="76"/>
      <c r="H236" s="76"/>
      <c r="I236" s="76"/>
      <c r="J236" s="76"/>
      <c r="K236" s="75">
        <f>'Интерактивный прайс-лист'!$F$26*VLOOKUP(K235,last!$B$1:$C$1698,2,0)</f>
        <v>430</v>
      </c>
      <c r="L236" s="54"/>
      <c r="M236" s="54"/>
      <c r="N236" s="54"/>
      <c r="O236" s="54"/>
      <c r="P236" s="54"/>
    </row>
    <row r="237" spans="1:19" x14ac:dyDescent="0.2">
      <c r="A237" s="54"/>
      <c r="B237" s="54"/>
      <c r="C237" s="55"/>
      <c r="D237" s="55"/>
      <c r="E237" s="55"/>
      <c r="F237" s="55"/>
      <c r="G237" s="54"/>
      <c r="H237" s="54"/>
      <c r="I237" s="54"/>
      <c r="J237" s="54"/>
      <c r="K237" s="54"/>
      <c r="L237" s="54"/>
      <c r="M237" s="54"/>
      <c r="N237" s="96"/>
      <c r="O237" s="96"/>
      <c r="P237" s="96"/>
      <c r="Q237" s="95"/>
      <c r="R237" s="95"/>
      <c r="S237" s="95"/>
    </row>
    <row r="238" spans="1:19" s="95" customFormat="1" x14ac:dyDescent="0.2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</row>
    <row r="239" spans="1:19" s="95" customFormat="1" ht="13.5" thickBot="1" x14ac:dyDescent="0.25">
      <c r="A239" s="97" t="s">
        <v>1020</v>
      </c>
      <c r="B239" s="97"/>
      <c r="C239" s="97"/>
      <c r="D239" s="97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</row>
    <row r="240" spans="1:19" x14ac:dyDescent="0.2">
      <c r="A240" s="879" t="s">
        <v>1019</v>
      </c>
      <c r="B240" s="880"/>
      <c r="C240" s="108"/>
      <c r="D240" s="235"/>
      <c r="E240" s="234"/>
      <c r="F240" s="190"/>
      <c r="G240" s="190"/>
      <c r="H240" s="190"/>
      <c r="I240" s="190"/>
      <c r="J240" s="190"/>
      <c r="K240" s="233" t="s">
        <v>718</v>
      </c>
      <c r="L240" s="96"/>
      <c r="M240" s="96"/>
      <c r="N240" s="54"/>
      <c r="O240" s="54"/>
      <c r="P240" s="54"/>
    </row>
    <row r="241" spans="1:16" ht="13.5" thickBot="1" x14ac:dyDescent="0.25">
      <c r="A241" s="890" t="s">
        <v>1018</v>
      </c>
      <c r="B241" s="891"/>
      <c r="C241" s="104"/>
      <c r="D241" s="232"/>
      <c r="E241" s="231"/>
      <c r="F241" s="189"/>
      <c r="G241" s="189"/>
      <c r="H241" s="189"/>
      <c r="I241" s="189"/>
      <c r="J241" s="189"/>
      <c r="K241" s="230" t="s">
        <v>208</v>
      </c>
      <c r="L241" s="54"/>
      <c r="M241" s="54"/>
      <c r="N241" s="54"/>
      <c r="O241" s="54"/>
      <c r="P241" s="54"/>
    </row>
    <row r="242" spans="1:16" x14ac:dyDescent="0.2">
      <c r="A242" s="993" t="s">
        <v>1017</v>
      </c>
      <c r="B242" s="994"/>
      <c r="C242" s="229" t="s">
        <v>1015</v>
      </c>
      <c r="D242" s="225" t="s">
        <v>1014</v>
      </c>
      <c r="E242" s="213"/>
      <c r="F242" s="187"/>
      <c r="G242" s="187"/>
      <c r="H242" s="187"/>
      <c r="I242" s="187"/>
      <c r="J242" s="187"/>
      <c r="K242" s="228">
        <v>12.2</v>
      </c>
      <c r="L242" s="54"/>
      <c r="M242" s="54"/>
      <c r="N242" s="54"/>
      <c r="O242" s="54"/>
      <c r="P242" s="54"/>
    </row>
    <row r="243" spans="1:16" x14ac:dyDescent="0.2">
      <c r="A243" s="865" t="s">
        <v>1016</v>
      </c>
      <c r="B243" s="867"/>
      <c r="C243" s="82" t="s">
        <v>1015</v>
      </c>
      <c r="D243" s="197" t="s">
        <v>1014</v>
      </c>
      <c r="E243" s="211"/>
      <c r="F243" s="186"/>
      <c r="G243" s="186"/>
      <c r="H243" s="186"/>
      <c r="I243" s="186"/>
      <c r="J243" s="186"/>
      <c r="K243" s="227">
        <v>14</v>
      </c>
      <c r="L243" s="54"/>
      <c r="M243" s="54"/>
      <c r="N243" s="54"/>
      <c r="O243" s="54"/>
      <c r="P243" s="54"/>
    </row>
    <row r="244" spans="1:16" x14ac:dyDescent="0.2">
      <c r="A244" s="865" t="s">
        <v>1012</v>
      </c>
      <c r="B244" s="867"/>
      <c r="C244" s="867"/>
      <c r="D244" s="197" t="s">
        <v>999</v>
      </c>
      <c r="E244" s="196"/>
      <c r="F244" s="64"/>
      <c r="G244" s="64"/>
      <c r="H244" s="64"/>
      <c r="I244" s="64"/>
      <c r="J244" s="64"/>
      <c r="K244" s="63">
        <f>'Интерактивный прайс-лист'!$F$26*VLOOKUP(K240,last!$B$1:$C$2099,2,0)</f>
        <v>2567</v>
      </c>
      <c r="L244" s="54"/>
      <c r="M244" s="54"/>
      <c r="N244" s="54"/>
      <c r="O244" s="54"/>
      <c r="P244" s="54"/>
    </row>
    <row r="245" spans="1:16" x14ac:dyDescent="0.2">
      <c r="A245" s="865" t="s">
        <v>1011</v>
      </c>
      <c r="B245" s="867"/>
      <c r="C245" s="867"/>
      <c r="D245" s="197" t="s">
        <v>999</v>
      </c>
      <c r="E245" s="196"/>
      <c r="F245" s="64"/>
      <c r="G245" s="64"/>
      <c r="H245" s="64"/>
      <c r="I245" s="64"/>
      <c r="J245" s="64"/>
      <c r="K245" s="63">
        <f>'Интерактивный прайс-лист'!$F$26*VLOOKUP(K241,last!$B$1:$C$2099,2,0)</f>
        <v>3651</v>
      </c>
      <c r="L245" s="54"/>
      <c r="M245" s="54"/>
      <c r="N245" s="54"/>
      <c r="O245" s="54"/>
      <c r="P245" s="54"/>
    </row>
    <row r="246" spans="1:16" ht="13.5" thickBot="1" x14ac:dyDescent="0.25">
      <c r="A246" s="961" t="s">
        <v>1028</v>
      </c>
      <c r="B246" s="962"/>
      <c r="C246" s="962"/>
      <c r="D246" s="191" t="s">
        <v>999</v>
      </c>
      <c r="E246" s="178"/>
      <c r="F246" s="57"/>
      <c r="G246" s="57"/>
      <c r="H246" s="57"/>
      <c r="I246" s="57"/>
      <c r="J246" s="57"/>
      <c r="K246" s="56">
        <f>SUM(K244:K245)</f>
        <v>6218</v>
      </c>
      <c r="L246" s="54"/>
      <c r="M246" s="54"/>
      <c r="N246" s="54"/>
      <c r="O246" s="54"/>
      <c r="P246" s="54"/>
    </row>
    <row r="247" spans="1:16" x14ac:dyDescent="0.2">
      <c r="A247" s="177"/>
      <c r="B247" s="177"/>
      <c r="C247" s="177"/>
      <c r="D247" s="177"/>
      <c r="E247" s="184"/>
      <c r="F247" s="184"/>
      <c r="G247" s="184"/>
      <c r="H247" s="184"/>
      <c r="I247" s="184"/>
      <c r="J247" s="184"/>
      <c r="K247" s="184"/>
      <c r="L247" s="54"/>
      <c r="M247" s="54"/>
      <c r="N247" s="54"/>
      <c r="O247" s="54"/>
      <c r="P247" s="54"/>
    </row>
    <row r="248" spans="1:16" ht="13.5" thickBot="1" x14ac:dyDescent="0.25">
      <c r="A248" s="968" t="s">
        <v>1009</v>
      </c>
      <c r="B248" s="969"/>
      <c r="C248" s="969"/>
      <c r="D248" s="970"/>
      <c r="E248" s="226"/>
      <c r="F248" s="226"/>
      <c r="G248" s="226"/>
      <c r="H248" s="226"/>
      <c r="I248" s="226"/>
      <c r="J248" s="226"/>
      <c r="K248" s="226"/>
      <c r="L248" s="54"/>
      <c r="M248" s="54"/>
      <c r="N248" s="54"/>
      <c r="O248" s="54"/>
      <c r="P248" s="54"/>
    </row>
    <row r="249" spans="1:16" x14ac:dyDescent="0.2">
      <c r="A249" s="974" t="s">
        <v>1008</v>
      </c>
      <c r="B249" s="892" t="s">
        <v>1007</v>
      </c>
      <c r="C249" s="73" t="s">
        <v>965</v>
      </c>
      <c r="D249" s="225" t="s">
        <v>999</v>
      </c>
      <c r="E249" s="180"/>
      <c r="F249" s="112"/>
      <c r="G249" s="112"/>
      <c r="H249" s="112"/>
      <c r="I249" s="112"/>
      <c r="J249" s="112"/>
      <c r="K249" s="111">
        <f>'Интерактивный прайс-лист'!$F$26*VLOOKUP($C249,last!$B$1:$C$1698,2,0)</f>
        <v>96</v>
      </c>
      <c r="L249" s="54"/>
      <c r="M249" s="54"/>
      <c r="N249" s="54"/>
      <c r="O249" s="54"/>
      <c r="P249" s="54"/>
    </row>
    <row r="250" spans="1:16" x14ac:dyDescent="0.2">
      <c r="A250" s="975"/>
      <c r="B250" s="893"/>
      <c r="C250" s="67" t="s">
        <v>964</v>
      </c>
      <c r="D250" s="197" t="s">
        <v>999</v>
      </c>
      <c r="E250" s="196"/>
      <c r="F250" s="64"/>
      <c r="G250" s="64"/>
      <c r="H250" s="64"/>
      <c r="I250" s="64"/>
      <c r="J250" s="64"/>
      <c r="K250" s="63">
        <f>'Интерактивный прайс-лист'!$F$26*VLOOKUP($C250,last!$B$1:$C$1698,2,0)</f>
        <v>272</v>
      </c>
      <c r="L250" s="54"/>
      <c r="M250" s="54"/>
      <c r="N250" s="54"/>
      <c r="O250" s="54"/>
      <c r="P250" s="54"/>
    </row>
    <row r="251" spans="1:16" x14ac:dyDescent="0.2">
      <c r="A251" s="976"/>
      <c r="B251" s="68" t="s">
        <v>1072</v>
      </c>
      <c r="C251" s="67" t="s">
        <v>956</v>
      </c>
      <c r="D251" s="197" t="s">
        <v>999</v>
      </c>
      <c r="E251" s="196"/>
      <c r="F251" s="64"/>
      <c r="G251" s="64"/>
      <c r="H251" s="64"/>
      <c r="I251" s="64"/>
      <c r="J251" s="64"/>
      <c r="K251" s="195">
        <f>'Интерактивный прайс-лист'!$F$26*VLOOKUP($C251,last!$B$1:$C$1698,2,0)</f>
        <v>260</v>
      </c>
      <c r="L251" s="54"/>
      <c r="M251" s="54"/>
      <c r="N251" s="54"/>
      <c r="O251" s="54"/>
      <c r="P251" s="54"/>
    </row>
    <row r="252" spans="1:16" x14ac:dyDescent="0.2">
      <c r="A252" s="972" t="s">
        <v>1071</v>
      </c>
      <c r="B252" s="973"/>
      <c r="C252" s="973"/>
      <c r="D252" s="973"/>
      <c r="E252" s="194"/>
      <c r="F252" s="193"/>
      <c r="G252" s="193"/>
      <c r="H252" s="193"/>
      <c r="I252" s="193"/>
      <c r="J252" s="193"/>
      <c r="K252" s="192" t="s">
        <v>936</v>
      </c>
      <c r="L252" s="54"/>
      <c r="M252" s="54"/>
      <c r="N252" s="54"/>
      <c r="O252" s="54"/>
      <c r="P252" s="54"/>
    </row>
    <row r="253" spans="1:16" ht="13.5" thickBot="1" x14ac:dyDescent="0.25">
      <c r="A253" s="961" t="s">
        <v>1070</v>
      </c>
      <c r="B253" s="962"/>
      <c r="C253" s="179" t="s">
        <v>1069</v>
      </c>
      <c r="D253" s="191" t="s">
        <v>999</v>
      </c>
      <c r="E253" s="114"/>
      <c r="F253" s="76"/>
      <c r="G253" s="76"/>
      <c r="H253" s="76"/>
      <c r="I253" s="76"/>
      <c r="J253" s="76"/>
      <c r="K253" s="75">
        <f>'Интерактивный прайс-лист'!$F$26*VLOOKUP(K252,last!$B$1:$C$1698,2,0)</f>
        <v>430</v>
      </c>
      <c r="L253" s="54"/>
      <c r="M253" s="54"/>
      <c r="N253" s="54"/>
      <c r="O253" s="54"/>
      <c r="P253" s="54"/>
    </row>
    <row r="254" spans="1:16" x14ac:dyDescent="0.2">
      <c r="A254" s="54"/>
      <c r="B254" s="54"/>
      <c r="C254" s="55"/>
      <c r="D254" s="55"/>
      <c r="E254" s="55"/>
      <c r="F254" s="96"/>
      <c r="G254" s="96"/>
      <c r="H254" s="96"/>
      <c r="I254" s="96"/>
      <c r="J254" s="96"/>
      <c r="K254" s="96"/>
      <c r="L254" s="54"/>
      <c r="M254" s="54"/>
      <c r="N254" s="54"/>
      <c r="O254" s="54"/>
      <c r="P254" s="54"/>
    </row>
    <row r="255" spans="1:16" s="95" customFormat="1" x14ac:dyDescent="0.2">
      <c r="A255" s="96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</row>
    <row r="256" spans="1:16" s="95" customFormat="1" ht="13.5" thickBot="1" x14ac:dyDescent="0.25">
      <c r="A256" s="97" t="s">
        <v>1020</v>
      </c>
      <c r="B256" s="97"/>
      <c r="C256" s="97"/>
      <c r="D256" s="97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</row>
    <row r="257" spans="1:16" x14ac:dyDescent="0.2">
      <c r="A257" s="957" t="s">
        <v>1019</v>
      </c>
      <c r="B257" s="958"/>
      <c r="C257" s="224"/>
      <c r="D257" s="223"/>
      <c r="E257" s="222"/>
      <c r="F257" s="221"/>
      <c r="G257" s="221"/>
      <c r="H257" s="221"/>
      <c r="I257" s="221"/>
      <c r="J257" s="221"/>
      <c r="K257" s="220" t="s">
        <v>718</v>
      </c>
      <c r="L257" s="96"/>
      <c r="M257" s="96"/>
      <c r="N257" s="54"/>
      <c r="O257" s="54"/>
      <c r="P257" s="54"/>
    </row>
    <row r="258" spans="1:16" ht="13.5" thickBot="1" x14ac:dyDescent="0.25">
      <c r="A258" s="959" t="s">
        <v>1018</v>
      </c>
      <c r="B258" s="960"/>
      <c r="C258" s="219"/>
      <c r="D258" s="218"/>
      <c r="E258" s="217"/>
      <c r="F258" s="216"/>
      <c r="G258" s="216"/>
      <c r="H258" s="216"/>
      <c r="I258" s="216"/>
      <c r="J258" s="216"/>
      <c r="K258" s="215" t="s">
        <v>192</v>
      </c>
      <c r="L258" s="54"/>
      <c r="M258" s="54"/>
      <c r="N258" s="54"/>
      <c r="O258" s="54"/>
      <c r="P258" s="54"/>
    </row>
    <row r="259" spans="1:16" x14ac:dyDescent="0.2">
      <c r="A259" s="889" t="s">
        <v>1017</v>
      </c>
      <c r="B259" s="893"/>
      <c r="C259" s="86" t="s">
        <v>1015</v>
      </c>
      <c r="D259" s="214" t="s">
        <v>1014</v>
      </c>
      <c r="E259" s="213"/>
      <c r="F259" s="187"/>
      <c r="G259" s="187"/>
      <c r="H259" s="187"/>
      <c r="I259" s="187"/>
      <c r="J259" s="187"/>
      <c r="K259" s="212">
        <v>12.2</v>
      </c>
      <c r="L259" s="54"/>
      <c r="M259" s="54"/>
      <c r="N259" s="54"/>
      <c r="O259" s="54"/>
      <c r="P259" s="54"/>
    </row>
    <row r="260" spans="1:16" x14ac:dyDescent="0.2">
      <c r="A260" s="865" t="s">
        <v>1016</v>
      </c>
      <c r="B260" s="867"/>
      <c r="C260" s="82" t="s">
        <v>1015</v>
      </c>
      <c r="D260" s="197" t="s">
        <v>1014</v>
      </c>
      <c r="E260" s="211"/>
      <c r="F260" s="186"/>
      <c r="G260" s="186"/>
      <c r="H260" s="186"/>
      <c r="I260" s="186"/>
      <c r="J260" s="186"/>
      <c r="K260" s="210" t="s">
        <v>1013</v>
      </c>
      <c r="L260" s="54"/>
      <c r="M260" s="54"/>
      <c r="N260" s="54"/>
      <c r="O260" s="54"/>
      <c r="P260" s="54"/>
    </row>
    <row r="261" spans="1:16" x14ac:dyDescent="0.2">
      <c r="A261" s="865" t="s">
        <v>1012</v>
      </c>
      <c r="B261" s="867"/>
      <c r="C261" s="867"/>
      <c r="D261" s="197" t="s">
        <v>999</v>
      </c>
      <c r="E261" s="196"/>
      <c r="F261" s="64"/>
      <c r="G261" s="64"/>
      <c r="H261" s="64"/>
      <c r="I261" s="64"/>
      <c r="J261" s="64"/>
      <c r="K261" s="209">
        <f>'Интерактивный прайс-лист'!$F$26*VLOOKUP(K257,last!$B$1:$C$2099,2,0)</f>
        <v>2567</v>
      </c>
      <c r="L261" s="54"/>
      <c r="M261" s="54"/>
      <c r="N261" s="54"/>
      <c r="O261" s="54"/>
      <c r="P261" s="54"/>
    </row>
    <row r="262" spans="1:16" x14ac:dyDescent="0.2">
      <c r="A262" s="865" t="s">
        <v>1011</v>
      </c>
      <c r="B262" s="867"/>
      <c r="C262" s="867"/>
      <c r="D262" s="197" t="s">
        <v>999</v>
      </c>
      <c r="E262" s="196"/>
      <c r="F262" s="64"/>
      <c r="G262" s="64"/>
      <c r="H262" s="64"/>
      <c r="I262" s="64"/>
      <c r="J262" s="64"/>
      <c r="K262" s="209">
        <f>'Интерактивный прайс-лист'!$F$26*VLOOKUP(K258,last!$B$1:$C$2099,2,0)</f>
        <v>3309</v>
      </c>
      <c r="L262" s="54"/>
      <c r="M262" s="54"/>
      <c r="N262" s="54"/>
      <c r="O262" s="54"/>
      <c r="P262" s="54"/>
    </row>
    <row r="263" spans="1:16" ht="13.5" thickBot="1" x14ac:dyDescent="0.25">
      <c r="A263" s="961" t="s">
        <v>1028</v>
      </c>
      <c r="B263" s="962"/>
      <c r="C263" s="962"/>
      <c r="D263" s="191" t="s">
        <v>999</v>
      </c>
      <c r="E263" s="178"/>
      <c r="F263" s="57"/>
      <c r="G263" s="57"/>
      <c r="H263" s="57"/>
      <c r="I263" s="57"/>
      <c r="J263" s="57"/>
      <c r="K263" s="208">
        <f>SUM(K261:K262)</f>
        <v>5876</v>
      </c>
      <c r="L263" s="54"/>
      <c r="M263" s="54"/>
      <c r="N263" s="54"/>
      <c r="O263" s="54"/>
      <c r="P263" s="54"/>
    </row>
    <row r="264" spans="1:16" x14ac:dyDescent="0.2">
      <c r="A264" s="177"/>
      <c r="B264" s="177"/>
      <c r="C264" s="177"/>
      <c r="D264" s="177"/>
      <c r="E264" s="184"/>
      <c r="F264" s="184"/>
      <c r="G264" s="184"/>
      <c r="H264" s="184"/>
      <c r="I264" s="184"/>
      <c r="J264" s="184"/>
      <c r="K264" s="184"/>
      <c r="L264" s="54"/>
      <c r="M264" s="54"/>
      <c r="N264" s="54"/>
      <c r="O264" s="54"/>
      <c r="P264" s="54"/>
    </row>
    <row r="265" spans="1:16" ht="13.5" thickBot="1" x14ac:dyDescent="0.25">
      <c r="A265" s="968" t="s">
        <v>1009</v>
      </c>
      <c r="B265" s="969"/>
      <c r="C265" s="969"/>
      <c r="D265" s="970"/>
      <c r="E265" s="183"/>
      <c r="F265" s="183"/>
      <c r="G265" s="183"/>
      <c r="H265" s="183"/>
      <c r="I265" s="183"/>
      <c r="J265" s="183"/>
      <c r="K265" s="183"/>
      <c r="L265" s="54"/>
      <c r="M265" s="54"/>
      <c r="N265" s="54"/>
      <c r="O265" s="54"/>
      <c r="P265" s="54"/>
    </row>
    <row r="266" spans="1:16" x14ac:dyDescent="0.2">
      <c r="A266" s="974" t="s">
        <v>1008</v>
      </c>
      <c r="B266" s="1001" t="s">
        <v>1007</v>
      </c>
      <c r="C266" s="207" t="s">
        <v>965</v>
      </c>
      <c r="D266" s="206" t="s">
        <v>999</v>
      </c>
      <c r="E266" s="205"/>
      <c r="F266" s="204"/>
      <c r="G266" s="204"/>
      <c r="H266" s="204"/>
      <c r="I266" s="204"/>
      <c r="J266" s="204"/>
      <c r="K266" s="203">
        <f>'Интерактивный прайс-лист'!$F$26*VLOOKUP($C266,last!$B$1:$C$1698,2,0)</f>
        <v>96</v>
      </c>
      <c r="L266" s="54"/>
      <c r="M266" s="54"/>
      <c r="N266" s="54"/>
      <c r="O266" s="54"/>
      <c r="P266" s="54"/>
    </row>
    <row r="267" spans="1:16" x14ac:dyDescent="0.2">
      <c r="A267" s="975"/>
      <c r="B267" s="1002"/>
      <c r="C267" s="202" t="s">
        <v>964</v>
      </c>
      <c r="D267" s="201" t="s">
        <v>999</v>
      </c>
      <c r="E267" s="200"/>
      <c r="F267" s="199"/>
      <c r="G267" s="199"/>
      <c r="H267" s="199"/>
      <c r="I267" s="199"/>
      <c r="J267" s="199"/>
      <c r="K267" s="198">
        <f>'Интерактивный прайс-лист'!$F$26*VLOOKUP($C267,last!$B$1:$C$1698,2,0)</f>
        <v>272</v>
      </c>
      <c r="L267" s="54"/>
      <c r="M267" s="54"/>
      <c r="N267" s="54"/>
      <c r="O267" s="54"/>
      <c r="P267" s="54"/>
    </row>
    <row r="268" spans="1:16" x14ac:dyDescent="0.2">
      <c r="A268" s="976"/>
      <c r="B268" s="68" t="s">
        <v>1072</v>
      </c>
      <c r="C268" s="67" t="s">
        <v>47</v>
      </c>
      <c r="D268" s="197" t="s">
        <v>999</v>
      </c>
      <c r="E268" s="196"/>
      <c r="F268" s="64"/>
      <c r="G268" s="64"/>
      <c r="H268" s="64"/>
      <c r="I268" s="64"/>
      <c r="J268" s="64"/>
      <c r="K268" s="195">
        <f>'Интерактивный прайс-лист'!$F$26*VLOOKUP($C268,last!$B$1:$C$1698,2,0)</f>
        <v>255</v>
      </c>
      <c r="L268" s="54"/>
      <c r="M268" s="54"/>
      <c r="N268" s="54"/>
      <c r="O268" s="54"/>
      <c r="P268" s="54"/>
    </row>
    <row r="269" spans="1:16" x14ac:dyDescent="0.2">
      <c r="A269" s="972" t="s">
        <v>1071</v>
      </c>
      <c r="B269" s="973"/>
      <c r="C269" s="973"/>
      <c r="D269" s="973"/>
      <c r="E269" s="194"/>
      <c r="F269" s="193"/>
      <c r="G269" s="193"/>
      <c r="H269" s="193"/>
      <c r="I269" s="193"/>
      <c r="J269" s="193"/>
      <c r="K269" s="192" t="s">
        <v>936</v>
      </c>
      <c r="L269" s="54"/>
      <c r="M269" s="54"/>
      <c r="N269" s="54"/>
      <c r="O269" s="54"/>
      <c r="P269" s="54"/>
    </row>
    <row r="270" spans="1:16" ht="13.5" thickBot="1" x14ac:dyDescent="0.25">
      <c r="A270" s="961" t="s">
        <v>1070</v>
      </c>
      <c r="B270" s="962"/>
      <c r="C270" s="179" t="s">
        <v>1069</v>
      </c>
      <c r="D270" s="191" t="s">
        <v>999</v>
      </c>
      <c r="E270" s="114"/>
      <c r="F270" s="76"/>
      <c r="G270" s="76"/>
      <c r="H270" s="76"/>
      <c r="I270" s="76"/>
      <c r="J270" s="76"/>
      <c r="K270" s="75">
        <f>'Интерактивный прайс-лист'!$F$26*VLOOKUP(K269,last!$B$1:$C$1698,2,0)</f>
        <v>430</v>
      </c>
      <c r="L270" s="54"/>
      <c r="M270" s="54"/>
      <c r="N270" s="54"/>
      <c r="O270" s="54"/>
      <c r="P270" s="54"/>
    </row>
    <row r="271" spans="1:16" x14ac:dyDescent="0.2">
      <c r="A271" s="54"/>
      <c r="B271" s="54"/>
      <c r="C271" s="55"/>
      <c r="D271" s="55"/>
      <c r="E271" s="55"/>
      <c r="F271" s="96"/>
      <c r="G271" s="96"/>
      <c r="H271" s="96"/>
      <c r="I271" s="96"/>
      <c r="J271" s="96"/>
      <c r="K271" s="96"/>
      <c r="L271" s="54"/>
      <c r="M271" s="54"/>
      <c r="N271" s="54"/>
      <c r="O271" s="54"/>
      <c r="P271" s="54"/>
    </row>
    <row r="272" spans="1:16" s="95" customFormat="1" ht="13.5" thickBot="1" x14ac:dyDescent="0.25">
      <c r="A272" s="97" t="s">
        <v>1020</v>
      </c>
      <c r="B272" s="97"/>
      <c r="C272" s="97"/>
      <c r="D272" s="97" t="s">
        <v>1023</v>
      </c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2"/>
    </row>
    <row r="273" spans="1:17" x14ac:dyDescent="0.2">
      <c r="A273" s="879" t="s">
        <v>1019</v>
      </c>
      <c r="B273" s="880"/>
      <c r="C273" s="108"/>
      <c r="D273" s="107"/>
      <c r="E273" s="190"/>
      <c r="F273" s="190"/>
      <c r="G273" s="190"/>
      <c r="H273" s="190"/>
      <c r="I273" s="190"/>
      <c r="J273" s="190"/>
      <c r="K273" s="190"/>
      <c r="L273" s="190"/>
      <c r="M273" s="190"/>
      <c r="N273" s="106" t="s">
        <v>717</v>
      </c>
      <c r="O273" s="105" t="s">
        <v>716</v>
      </c>
      <c r="P273" s="2"/>
      <c r="Q273" s="95"/>
    </row>
    <row r="274" spans="1:17" ht="13.5" thickBot="1" x14ac:dyDescent="0.25">
      <c r="A274" s="890" t="s">
        <v>1018</v>
      </c>
      <c r="B274" s="891"/>
      <c r="C274" s="104"/>
      <c r="D274" s="103"/>
      <c r="E274" s="189"/>
      <c r="F274" s="189"/>
      <c r="G274" s="189"/>
      <c r="H274" s="189"/>
      <c r="I274" s="189"/>
      <c r="J274" s="189"/>
      <c r="K274" s="189"/>
      <c r="L274" s="189"/>
      <c r="M274" s="189"/>
      <c r="N274" s="102" t="s">
        <v>100</v>
      </c>
      <c r="O274" s="101" t="s">
        <v>99</v>
      </c>
      <c r="P274" s="2"/>
      <c r="Q274" s="95"/>
    </row>
    <row r="275" spans="1:17" x14ac:dyDescent="0.2">
      <c r="A275" s="889" t="s">
        <v>1017</v>
      </c>
      <c r="B275" s="893"/>
      <c r="C275" s="86" t="s">
        <v>1015</v>
      </c>
      <c r="D275" s="188" t="s">
        <v>1014</v>
      </c>
      <c r="E275" s="187"/>
      <c r="F275" s="187"/>
      <c r="G275" s="187"/>
      <c r="H275" s="187"/>
      <c r="I275" s="187"/>
      <c r="J275" s="187"/>
      <c r="K275" s="187"/>
      <c r="L275" s="187"/>
      <c r="M275" s="187"/>
      <c r="N275" s="138">
        <v>20</v>
      </c>
      <c r="O275" s="121">
        <v>24.1</v>
      </c>
      <c r="P275" s="2"/>
      <c r="Q275" s="95"/>
    </row>
    <row r="276" spans="1:17" x14ac:dyDescent="0.2">
      <c r="A276" s="865" t="s">
        <v>1016</v>
      </c>
      <c r="B276" s="867"/>
      <c r="C276" s="82" t="s">
        <v>1015</v>
      </c>
      <c r="D276" s="185" t="s">
        <v>1014</v>
      </c>
      <c r="E276" s="186"/>
      <c r="F276" s="186"/>
      <c r="G276" s="186"/>
      <c r="H276" s="186"/>
      <c r="I276" s="186"/>
      <c r="J276" s="186"/>
      <c r="K276" s="186"/>
      <c r="L276" s="186"/>
      <c r="M276" s="186"/>
      <c r="N276" s="135">
        <v>23</v>
      </c>
      <c r="O276" s="118">
        <v>26.4</v>
      </c>
      <c r="P276" s="2"/>
      <c r="Q276" s="95"/>
    </row>
    <row r="277" spans="1:17" x14ac:dyDescent="0.2">
      <c r="A277" s="865" t="s">
        <v>1012</v>
      </c>
      <c r="B277" s="867"/>
      <c r="C277" s="867"/>
      <c r="D277" s="185" t="s">
        <v>999</v>
      </c>
      <c r="E277" s="64"/>
      <c r="F277" s="64"/>
      <c r="G277" s="64"/>
      <c r="H277" s="64"/>
      <c r="I277" s="64"/>
      <c r="J277" s="64"/>
      <c r="K277" s="64"/>
      <c r="L277" s="64"/>
      <c r="M277" s="64"/>
      <c r="N277" s="79">
        <f>'Интерактивный прайс-лист'!$F$26*VLOOKUP(N273,last!$B$1:$C$2099,2,0)</f>
        <v>2885</v>
      </c>
      <c r="O277" s="78">
        <f>'Интерактивный прайс-лист'!$F$26*VLOOKUP(O273,last!$B$1:$C$2099,2,0)</f>
        <v>3548</v>
      </c>
      <c r="P277" s="2"/>
      <c r="Q277" s="95"/>
    </row>
    <row r="278" spans="1:17" x14ac:dyDescent="0.2">
      <c r="A278" s="865" t="s">
        <v>1011</v>
      </c>
      <c r="B278" s="867"/>
      <c r="C278" s="867"/>
      <c r="D278" s="185" t="s">
        <v>999</v>
      </c>
      <c r="E278" s="64"/>
      <c r="F278" s="64"/>
      <c r="G278" s="64"/>
      <c r="H278" s="64"/>
      <c r="I278" s="64"/>
      <c r="J278" s="64"/>
      <c r="K278" s="64"/>
      <c r="L278" s="64"/>
      <c r="M278" s="64"/>
      <c r="N278" s="79">
        <f>'Интерактивный прайс-лист'!$F$26*VLOOKUP(N274,last!$B$1:$C$2099,2,0)</f>
        <v>8429</v>
      </c>
      <c r="O278" s="78">
        <f>'Интерактивный прайс-лист'!$F$26*VLOOKUP(O274,last!$B$1:$C$2099,2,0)</f>
        <v>9095</v>
      </c>
      <c r="P278" s="2"/>
      <c r="Q278" s="95"/>
    </row>
    <row r="279" spans="1:17" ht="13.5" thickBot="1" x14ac:dyDescent="0.25">
      <c r="A279" s="961" t="s">
        <v>1028</v>
      </c>
      <c r="B279" s="962"/>
      <c r="C279" s="962"/>
      <c r="D279" s="98" t="s">
        <v>999</v>
      </c>
      <c r="E279" s="57"/>
      <c r="F279" s="57"/>
      <c r="G279" s="57"/>
      <c r="H279" s="57"/>
      <c r="I279" s="57"/>
      <c r="J279" s="57"/>
      <c r="K279" s="57"/>
      <c r="L279" s="57"/>
      <c r="M279" s="57"/>
      <c r="N279" s="76">
        <f>SUM(N277:N278)</f>
        <v>11314</v>
      </c>
      <c r="O279" s="75">
        <f>SUM(O277:O278)</f>
        <v>12643</v>
      </c>
      <c r="P279" s="2"/>
      <c r="Q279" s="95"/>
    </row>
    <row r="280" spans="1:17" x14ac:dyDescent="0.2">
      <c r="A280" s="177"/>
      <c r="B280" s="177"/>
      <c r="C280" s="177"/>
      <c r="D280" s="177"/>
      <c r="E280" s="184"/>
      <c r="F280" s="184"/>
      <c r="G280" s="184"/>
      <c r="H280" s="184"/>
      <c r="I280" s="184"/>
      <c r="J280" s="184"/>
      <c r="K280" s="184"/>
      <c r="L280" s="184"/>
      <c r="M280" s="184"/>
      <c r="N280" s="54"/>
      <c r="O280" s="54"/>
      <c r="P280" s="2"/>
      <c r="Q280" s="95"/>
    </row>
    <row r="281" spans="1:17" ht="13.5" thickBot="1" x14ac:dyDescent="0.25">
      <c r="A281" s="971" t="s">
        <v>1009</v>
      </c>
      <c r="B281" s="971"/>
      <c r="C281" s="971"/>
      <c r="D281" s="971"/>
      <c r="E281" s="183"/>
      <c r="F281" s="183"/>
      <c r="G281" s="183"/>
      <c r="H281" s="183"/>
      <c r="I281" s="183"/>
      <c r="J281" s="183"/>
      <c r="K281" s="183"/>
      <c r="L281" s="183"/>
      <c r="M281" s="183"/>
      <c r="N281" s="182"/>
      <c r="O281" s="182"/>
      <c r="P281" s="2"/>
      <c r="Q281" s="95"/>
    </row>
    <row r="282" spans="1:17" x14ac:dyDescent="0.2">
      <c r="A282" s="881" t="s">
        <v>1008</v>
      </c>
      <c r="B282" s="892" t="s">
        <v>1007</v>
      </c>
      <c r="C282" s="73" t="s">
        <v>965</v>
      </c>
      <c r="D282" s="181" t="s">
        <v>999</v>
      </c>
      <c r="E282" s="180"/>
      <c r="F282" s="112"/>
      <c r="G282" s="112"/>
      <c r="H282" s="112"/>
      <c r="I282" s="112"/>
      <c r="J282" s="112"/>
      <c r="K282" s="112"/>
      <c r="L282" s="112"/>
      <c r="M282" s="112"/>
      <c r="N282" s="954">
        <f>'Интерактивный прайс-лист'!$F$26*VLOOKUP(C282,last!$B$1:$C$1698,2,0)</f>
        <v>96</v>
      </c>
      <c r="O282" s="874"/>
      <c r="P282" s="2"/>
      <c r="Q282" s="95"/>
    </row>
    <row r="283" spans="1:17" ht="13.5" thickBot="1" x14ac:dyDescent="0.25">
      <c r="A283" s="883"/>
      <c r="B283" s="992"/>
      <c r="C283" s="179" t="s">
        <v>964</v>
      </c>
      <c r="D283" s="98" t="s">
        <v>999</v>
      </c>
      <c r="E283" s="178"/>
      <c r="F283" s="57"/>
      <c r="G283" s="57"/>
      <c r="H283" s="57"/>
      <c r="I283" s="57"/>
      <c r="J283" s="57"/>
      <c r="K283" s="57"/>
      <c r="L283" s="57"/>
      <c r="M283" s="57"/>
      <c r="N283" s="955">
        <f>'Интерактивный прайс-лист'!$F$26*VLOOKUP(C283,last!$B$1:$C$1698,2,0)</f>
        <v>272</v>
      </c>
      <c r="O283" s="956"/>
      <c r="P283" s="2"/>
      <c r="Q283" s="95"/>
    </row>
    <row r="284" spans="1:17" x14ac:dyDescent="0.2">
      <c r="A284" s="177"/>
      <c r="B284" s="177"/>
      <c r="C284" s="176"/>
      <c r="D284" s="55"/>
      <c r="E284" s="175"/>
      <c r="F284" s="175"/>
      <c r="G284" s="175"/>
      <c r="H284" s="175"/>
      <c r="I284" s="175"/>
      <c r="J284" s="175"/>
      <c r="K284" s="175"/>
      <c r="L284" s="175"/>
      <c r="M284" s="175"/>
      <c r="N284" s="174"/>
      <c r="O284" s="174"/>
      <c r="P284" s="2"/>
      <c r="Q284" s="95"/>
    </row>
    <row r="285" spans="1:17" x14ac:dyDescent="0.2">
      <c r="A285" s="177"/>
      <c r="B285" s="177"/>
      <c r="C285" s="176"/>
      <c r="D285" s="55"/>
      <c r="E285" s="175"/>
      <c r="F285" s="175"/>
      <c r="G285" s="175"/>
      <c r="H285" s="175"/>
      <c r="I285" s="175"/>
      <c r="J285" s="175"/>
      <c r="K285" s="175"/>
      <c r="L285" s="175"/>
      <c r="M285" s="175"/>
      <c r="N285" s="174"/>
      <c r="O285" s="174"/>
      <c r="P285" s="2"/>
      <c r="Q285" s="95"/>
    </row>
    <row r="286" spans="1:17" x14ac:dyDescent="0.2">
      <c r="A286" s="54"/>
      <c r="B286" s="54"/>
      <c r="C286" s="55"/>
      <c r="D286" s="55"/>
      <c r="E286" s="55"/>
      <c r="F286" s="55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</row>
    <row r="287" spans="1:17" x14ac:dyDescent="0.2">
      <c r="A287" s="54"/>
      <c r="B287" s="54"/>
      <c r="C287" s="55"/>
      <c r="D287" s="55"/>
      <c r="E287" s="55"/>
      <c r="F287" s="55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</row>
    <row r="288" spans="1:17" x14ac:dyDescent="0.2">
      <c r="A288" s="54"/>
      <c r="B288" s="54"/>
      <c r="C288" s="55"/>
      <c r="D288" s="55"/>
      <c r="E288" s="55"/>
      <c r="F288" s="55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</row>
    <row r="289" spans="1:17" x14ac:dyDescent="0.2">
      <c r="A289" s="54"/>
      <c r="B289" s="54"/>
      <c r="C289" s="55"/>
      <c r="D289" s="55"/>
      <c r="E289" s="55"/>
      <c r="F289" s="55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</row>
    <row r="290" spans="1:17" x14ac:dyDescent="0.2">
      <c r="A290" s="54"/>
      <c r="B290" s="54"/>
      <c r="C290" s="55"/>
      <c r="D290" s="55"/>
      <c r="E290" s="55"/>
      <c r="F290" s="55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</row>
    <row r="291" spans="1:17" x14ac:dyDescent="0.2">
      <c r="A291" s="54"/>
      <c r="B291" s="54"/>
      <c r="C291" s="55"/>
      <c r="D291" s="55"/>
      <c r="E291" s="55"/>
      <c r="F291" s="55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</row>
    <row r="292" spans="1:17" x14ac:dyDescent="0.2">
      <c r="A292" s="54"/>
      <c r="B292" s="54"/>
      <c r="C292" s="55"/>
      <c r="D292" s="55"/>
      <c r="E292" s="55"/>
      <c r="F292" s="55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</row>
    <row r="293" spans="1:17" x14ac:dyDescent="0.2">
      <c r="A293" s="54"/>
      <c r="B293" s="54"/>
      <c r="C293" s="55"/>
      <c r="D293" s="55"/>
      <c r="E293" s="55"/>
      <c r="F293" s="55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</row>
    <row r="294" spans="1:17" x14ac:dyDescent="0.2">
      <c r="A294" s="54"/>
      <c r="B294" s="54"/>
      <c r="C294" s="55"/>
      <c r="D294" s="55"/>
      <c r="E294" s="55"/>
      <c r="F294" s="55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</row>
    <row r="295" spans="1:17" x14ac:dyDescent="0.2">
      <c r="A295" s="54"/>
      <c r="B295" s="54"/>
      <c r="C295" s="55"/>
      <c r="D295" s="55"/>
      <c r="E295" s="55"/>
      <c r="F295" s="55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</row>
    <row r="296" spans="1:17" x14ac:dyDescent="0.2">
      <c r="A296" s="54"/>
      <c r="B296" s="54"/>
      <c r="C296" s="55"/>
      <c r="D296" s="55"/>
      <c r="E296" s="55"/>
      <c r="F296" s="55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</row>
  </sheetData>
  <sheetProtection password="CC0B" sheet="1" objects="1" scenarios="1"/>
  <mergeCells count="233">
    <mergeCell ref="B266:B267"/>
    <mergeCell ref="A189:B189"/>
    <mergeCell ref="A190:B190"/>
    <mergeCell ref="A191:B191"/>
    <mergeCell ref="A219:B219"/>
    <mergeCell ref="A197:D197"/>
    <mergeCell ref="I57:L57"/>
    <mergeCell ref="I74:L74"/>
    <mergeCell ref="A72:A74"/>
    <mergeCell ref="I91:L91"/>
    <mergeCell ref="A89:A91"/>
    <mergeCell ref="A107:A109"/>
    <mergeCell ref="J109:L109"/>
    <mergeCell ref="B107:B108"/>
    <mergeCell ref="I72:L72"/>
    <mergeCell ref="I73:L73"/>
    <mergeCell ref="A66:B66"/>
    <mergeCell ref="I89:L89"/>
    <mergeCell ref="I144:K144"/>
    <mergeCell ref="A142:A144"/>
    <mergeCell ref="A158:B158"/>
    <mergeCell ref="A159:B159"/>
    <mergeCell ref="A160:B160"/>
    <mergeCell ref="A161:B161"/>
    <mergeCell ref="F40:H40"/>
    <mergeCell ref="A38:A40"/>
    <mergeCell ref="A84:C84"/>
    <mergeCell ref="A85:C85"/>
    <mergeCell ref="A195:C195"/>
    <mergeCell ref="F38:H38"/>
    <mergeCell ref="F39:H39"/>
    <mergeCell ref="A41:D41"/>
    <mergeCell ref="A42:B42"/>
    <mergeCell ref="A98:B98"/>
    <mergeCell ref="A99:B99"/>
    <mergeCell ref="B38:B39"/>
    <mergeCell ref="A59:B59"/>
    <mergeCell ref="A82:B82"/>
    <mergeCell ref="A83:B83"/>
    <mergeCell ref="A80:B80"/>
    <mergeCell ref="A81:B81"/>
    <mergeCell ref="A68:C68"/>
    <mergeCell ref="A34:C34"/>
    <mergeCell ref="A162:C162"/>
    <mergeCell ref="A198:A200"/>
    <mergeCell ref="A201:D201"/>
    <mergeCell ref="A202:B202"/>
    <mergeCell ref="A155:C155"/>
    <mergeCell ref="A184:D184"/>
    <mergeCell ref="A185:B185"/>
    <mergeCell ref="A163:C163"/>
    <mergeCell ref="A164:C164"/>
    <mergeCell ref="A181:A183"/>
    <mergeCell ref="A111:B111"/>
    <mergeCell ref="B181:B182"/>
    <mergeCell ref="A52:C52"/>
    <mergeCell ref="A35:C35"/>
    <mergeCell ref="A37:D37"/>
    <mergeCell ref="E21:H21"/>
    <mergeCell ref="A19:A21"/>
    <mergeCell ref="E19:H19"/>
    <mergeCell ref="E20:H20"/>
    <mergeCell ref="A10:B10"/>
    <mergeCell ref="A11:B11"/>
    <mergeCell ref="A12:B12"/>
    <mergeCell ref="A13:B13"/>
    <mergeCell ref="A14:C14"/>
    <mergeCell ref="A15:C15"/>
    <mergeCell ref="A248:D248"/>
    <mergeCell ref="A265:D265"/>
    <mergeCell ref="A242:B242"/>
    <mergeCell ref="A243:B243"/>
    <mergeCell ref="B142:B143"/>
    <mergeCell ref="A212:C212"/>
    <mergeCell ref="A207:B207"/>
    <mergeCell ref="A215:A217"/>
    <mergeCell ref="B232:B233"/>
    <mergeCell ref="A235:D235"/>
    <mergeCell ref="A236:B236"/>
    <mergeCell ref="B198:B199"/>
    <mergeCell ref="A149:B149"/>
    <mergeCell ref="A150:B150"/>
    <mergeCell ref="A153:C153"/>
    <mergeCell ref="A241:B241"/>
    <mergeCell ref="A227:C227"/>
    <mergeCell ref="A228:C228"/>
    <mergeCell ref="A229:C229"/>
    <mergeCell ref="A231:D231"/>
    <mergeCell ref="A206:B206"/>
    <mergeCell ref="A282:A283"/>
    <mergeCell ref="B282:B283"/>
    <mergeCell ref="A172:B172"/>
    <mergeCell ref="A176:C176"/>
    <mergeCell ref="A177:C177"/>
    <mergeCell ref="I56:L56"/>
    <mergeCell ref="B72:B73"/>
    <mergeCell ref="A116:B116"/>
    <mergeCell ref="A146:B146"/>
    <mergeCell ref="A174:B174"/>
    <mergeCell ref="A175:B175"/>
    <mergeCell ref="A106:D106"/>
    <mergeCell ref="A103:C103"/>
    <mergeCell ref="A168:D169"/>
    <mergeCell ref="A145:D145"/>
    <mergeCell ref="A141:D141"/>
    <mergeCell ref="A129:B129"/>
    <mergeCell ref="A133:B133"/>
    <mergeCell ref="I142:K142"/>
    <mergeCell ref="A281:D281"/>
    <mergeCell ref="A269:D269"/>
    <mergeCell ref="A270:B270"/>
    <mergeCell ref="A266:A268"/>
    <mergeCell ref="A252:D252"/>
    <mergeCell ref="N2:N3"/>
    <mergeCell ref="O2:O3"/>
    <mergeCell ref="I125:K125"/>
    <mergeCell ref="I126:K126"/>
    <mergeCell ref="A117:B117"/>
    <mergeCell ref="B125:B126"/>
    <mergeCell ref="A110:D110"/>
    <mergeCell ref="A120:C120"/>
    <mergeCell ref="A121:C121"/>
    <mergeCell ref="A118:B118"/>
    <mergeCell ref="A119:B119"/>
    <mergeCell ref="A65:B65"/>
    <mergeCell ref="A71:D71"/>
    <mergeCell ref="A63:B63"/>
    <mergeCell ref="A69:C69"/>
    <mergeCell ref="A58:D58"/>
    <mergeCell ref="A104:C104"/>
    <mergeCell ref="A76:B76"/>
    <mergeCell ref="A75:D75"/>
    <mergeCell ref="I90:L90"/>
    <mergeCell ref="A92:D92"/>
    <mergeCell ref="A93:B93"/>
    <mergeCell ref="J107:L107"/>
    <mergeCell ref="J108:L108"/>
    <mergeCell ref="A2:D3"/>
    <mergeCell ref="A24:D25"/>
    <mergeCell ref="A6:D7"/>
    <mergeCell ref="A16:C16"/>
    <mergeCell ref="A18:D18"/>
    <mergeCell ref="B19:B20"/>
    <mergeCell ref="A128:D128"/>
    <mergeCell ref="A135:B135"/>
    <mergeCell ref="A136:B136"/>
    <mergeCell ref="A134:B134"/>
    <mergeCell ref="A100:B100"/>
    <mergeCell ref="A101:B101"/>
    <mergeCell ref="A102:C102"/>
    <mergeCell ref="A125:A127"/>
    <mergeCell ref="A86:C86"/>
    <mergeCell ref="A88:D88"/>
    <mergeCell ref="B89:B90"/>
    <mergeCell ref="A124:D124"/>
    <mergeCell ref="A122:C122"/>
    <mergeCell ref="A29:B29"/>
    <mergeCell ref="A30:B30"/>
    <mergeCell ref="A31:B31"/>
    <mergeCell ref="A32:B32"/>
    <mergeCell ref="A33:C33"/>
    <mergeCell ref="A276:B276"/>
    <mergeCell ref="A260:B260"/>
    <mergeCell ref="A261:C261"/>
    <mergeCell ref="A262:C262"/>
    <mergeCell ref="A263:C263"/>
    <mergeCell ref="E4:O4"/>
    <mergeCell ref="A49:B49"/>
    <mergeCell ref="A48:B48"/>
    <mergeCell ref="A46:B46"/>
    <mergeCell ref="A50:C50"/>
    <mergeCell ref="A51:C51"/>
    <mergeCell ref="I55:L55"/>
    <mergeCell ref="A152:B152"/>
    <mergeCell ref="A192:B192"/>
    <mergeCell ref="A193:C193"/>
    <mergeCell ref="A194:C194"/>
    <mergeCell ref="A67:C67"/>
    <mergeCell ref="A64:B64"/>
    <mergeCell ref="A55:A57"/>
    <mergeCell ref="I143:K143"/>
    <mergeCell ref="A137:C137"/>
    <mergeCell ref="A138:C138"/>
    <mergeCell ref="A139:C139"/>
    <mergeCell ref="I127:K127"/>
    <mergeCell ref="A278:C278"/>
    <mergeCell ref="A273:B273"/>
    <mergeCell ref="A274:B274"/>
    <mergeCell ref="A178:C178"/>
    <mergeCell ref="A218:D218"/>
    <mergeCell ref="B215:B216"/>
    <mergeCell ref="A208:B208"/>
    <mergeCell ref="A240:B240"/>
    <mergeCell ref="A244:C244"/>
    <mergeCell ref="A275:B275"/>
    <mergeCell ref="A253:B253"/>
    <mergeCell ref="A259:B259"/>
    <mergeCell ref="A209:B209"/>
    <mergeCell ref="A210:C210"/>
    <mergeCell ref="A211:C211"/>
    <mergeCell ref="A214:D214"/>
    <mergeCell ref="A245:C245"/>
    <mergeCell ref="A246:C246"/>
    <mergeCell ref="A223:B223"/>
    <mergeCell ref="A224:B224"/>
    <mergeCell ref="A225:B225"/>
    <mergeCell ref="A226:B226"/>
    <mergeCell ref="A232:A234"/>
    <mergeCell ref="A249:A251"/>
    <mergeCell ref="N282:O282"/>
    <mergeCell ref="N283:O283"/>
    <mergeCell ref="B249:B250"/>
    <mergeCell ref="A257:B257"/>
    <mergeCell ref="A258:B258"/>
    <mergeCell ref="A279:C279"/>
    <mergeCell ref="A151:B151"/>
    <mergeCell ref="A154:C154"/>
    <mergeCell ref="E1:O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54:D54"/>
    <mergeCell ref="B55:B56"/>
    <mergeCell ref="A47:B47"/>
    <mergeCell ref="A180:D180"/>
    <mergeCell ref="A173:B173"/>
    <mergeCell ref="A277:C277"/>
  </mergeCells>
  <pageMargins left="0.75" right="0.75" top="1" bottom="1" header="0.5" footer="0.5"/>
  <pageSetup paperSize="9" scale="31" fitToHeight="12" orientation="landscape" r:id="rId1"/>
  <headerFooter alignWithMargins="0"/>
  <rowBreaks count="3" manualBreakCount="3">
    <brk id="95" max="15" man="1"/>
    <brk id="166" max="16383" man="1"/>
    <brk id="237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2"/>
  <sheetViews>
    <sheetView view="pageBreakPreview" zoomScale="85" zoomScaleNormal="75" zoomScaleSheetLayoutView="85" workbookViewId="0">
      <pane xSplit="4" ySplit="4" topLeftCell="E5" activePane="bottomRight" state="frozen"/>
      <selection activeCell="A8" sqref="A8:B8"/>
      <selection pane="topRight" activeCell="A8" sqref="A8:B8"/>
      <selection pane="bottomLeft" activeCell="A8" sqref="A8:B8"/>
      <selection pane="bottomRight" activeCell="B6" sqref="B6"/>
    </sheetView>
  </sheetViews>
  <sheetFormatPr defaultRowHeight="12.75" x14ac:dyDescent="0.2"/>
  <cols>
    <col min="1" max="1" width="19" style="52" bestFit="1" customWidth="1"/>
    <col min="2" max="2" width="31.5703125" style="52" bestFit="1" customWidth="1"/>
    <col min="3" max="3" width="18" style="52" customWidth="1"/>
    <col min="4" max="4" width="13.85546875" style="53" bestFit="1" customWidth="1"/>
    <col min="5" max="6" width="15.7109375" style="53" customWidth="1"/>
    <col min="7" max="12" width="15.7109375" style="52" customWidth="1"/>
    <col min="13" max="13" width="10.28515625" style="96" customWidth="1"/>
    <col min="14" max="16384" width="9.140625" style="52"/>
  </cols>
  <sheetData>
    <row r="1" spans="1:13" ht="13.5" thickBot="1" x14ac:dyDescent="0.25">
      <c r="A1" s="169"/>
      <c r="B1" s="169"/>
      <c r="C1" s="169"/>
      <c r="D1" s="162"/>
      <c r="E1" s="1009" t="s">
        <v>1062</v>
      </c>
      <c r="F1" s="1010"/>
      <c r="G1" s="1010"/>
      <c r="H1" s="1010"/>
      <c r="I1" s="1010"/>
      <c r="J1" s="1010"/>
      <c r="K1" s="1010"/>
      <c r="L1" s="1011"/>
    </row>
    <row r="2" spans="1:13" x14ac:dyDescent="0.2">
      <c r="A2" s="948" t="s">
        <v>1090</v>
      </c>
      <c r="B2" s="949"/>
      <c r="C2" s="949"/>
      <c r="D2" s="950"/>
      <c r="E2" s="965">
        <v>25</v>
      </c>
      <c r="F2" s="966">
        <v>35</v>
      </c>
      <c r="G2" s="966">
        <v>50</v>
      </c>
      <c r="H2" s="966">
        <v>60</v>
      </c>
      <c r="I2" s="966">
        <v>71</v>
      </c>
      <c r="J2" s="966">
        <v>100</v>
      </c>
      <c r="K2" s="966">
        <v>125</v>
      </c>
      <c r="L2" s="967">
        <v>140</v>
      </c>
    </row>
    <row r="3" spans="1:13" ht="13.5" thickBot="1" x14ac:dyDescent="0.25">
      <c r="A3" s="951"/>
      <c r="B3" s="952"/>
      <c r="C3" s="952"/>
      <c r="D3" s="953"/>
      <c r="E3" s="943"/>
      <c r="F3" s="945"/>
      <c r="G3" s="945"/>
      <c r="H3" s="945"/>
      <c r="I3" s="945"/>
      <c r="J3" s="945"/>
      <c r="K3" s="945"/>
      <c r="L3" s="947"/>
    </row>
    <row r="4" spans="1:13" s="169" customFormat="1" ht="6.75" customHeight="1" x14ac:dyDescent="0.2">
      <c r="D4" s="162"/>
      <c r="E4" s="162"/>
      <c r="F4" s="162"/>
      <c r="G4" s="162"/>
      <c r="H4" s="162"/>
      <c r="I4" s="162"/>
      <c r="J4" s="162"/>
      <c r="K4" s="162"/>
      <c r="L4" s="162"/>
      <c r="M4" s="96"/>
    </row>
    <row r="5" spans="1:13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3" x14ac:dyDescent="0.2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3" s="95" customFormat="1" ht="13.5" thickBot="1" x14ac:dyDescent="0.25">
      <c r="A7" s="97" t="s">
        <v>1020</v>
      </c>
      <c r="B7" s="97"/>
      <c r="C7" s="97"/>
      <c r="D7" s="97" t="s">
        <v>1023</v>
      </c>
      <c r="E7" s="96"/>
      <c r="F7" s="96"/>
      <c r="G7" s="96"/>
      <c r="H7" s="96"/>
      <c r="I7" s="96"/>
      <c r="J7" s="96"/>
      <c r="K7" s="96"/>
      <c r="L7" s="96"/>
      <c r="M7" s="96"/>
    </row>
    <row r="8" spans="1:13" x14ac:dyDescent="0.2">
      <c r="A8" s="879" t="s">
        <v>1019</v>
      </c>
      <c r="B8" s="880"/>
      <c r="C8" s="108"/>
      <c r="D8" s="107"/>
      <c r="E8" s="127" t="s">
        <v>711</v>
      </c>
      <c r="F8" s="106" t="s">
        <v>710</v>
      </c>
      <c r="G8" s="106" t="s">
        <v>709</v>
      </c>
      <c r="H8" s="105" t="s">
        <v>708</v>
      </c>
      <c r="I8" s="54"/>
      <c r="J8" s="54"/>
      <c r="K8" s="54"/>
      <c r="L8" s="54"/>
    </row>
    <row r="9" spans="1:13" x14ac:dyDescent="0.2">
      <c r="A9" s="1007" t="s">
        <v>1071</v>
      </c>
      <c r="B9" s="1008"/>
      <c r="C9" s="284"/>
      <c r="D9" s="283"/>
      <c r="E9" s="303" t="s">
        <v>46</v>
      </c>
      <c r="F9" s="282" t="s">
        <v>46</v>
      </c>
      <c r="G9" s="282" t="s">
        <v>46</v>
      </c>
      <c r="H9" s="281" t="s">
        <v>46</v>
      </c>
      <c r="I9" s="54"/>
      <c r="J9" s="54"/>
      <c r="K9" s="54"/>
      <c r="L9" s="54"/>
    </row>
    <row r="10" spans="1:13" ht="13.5" thickBot="1" x14ac:dyDescent="0.25">
      <c r="A10" s="890" t="s">
        <v>1018</v>
      </c>
      <c r="B10" s="891"/>
      <c r="C10" s="104"/>
      <c r="D10" s="103"/>
      <c r="E10" s="124" t="s">
        <v>1659</v>
      </c>
      <c r="F10" s="102" t="s">
        <v>1660</v>
      </c>
      <c r="G10" s="102" t="s">
        <v>1662</v>
      </c>
      <c r="H10" s="101" t="s">
        <v>1663</v>
      </c>
      <c r="I10" s="54"/>
      <c r="J10" s="54"/>
      <c r="K10" s="54"/>
      <c r="L10" s="54"/>
    </row>
    <row r="11" spans="1:13" x14ac:dyDescent="0.2">
      <c r="A11" s="889" t="s">
        <v>1017</v>
      </c>
      <c r="B11" s="893"/>
      <c r="C11" s="86" t="s">
        <v>1088</v>
      </c>
      <c r="D11" s="188" t="s">
        <v>1014</v>
      </c>
      <c r="E11" s="122">
        <v>2.5</v>
      </c>
      <c r="F11" s="138">
        <v>3.4</v>
      </c>
      <c r="G11" s="138">
        <v>5</v>
      </c>
      <c r="H11" s="121">
        <v>5.7</v>
      </c>
      <c r="I11" s="54"/>
      <c r="J11" s="54"/>
      <c r="K11" s="54"/>
      <c r="L11" s="54"/>
    </row>
    <row r="12" spans="1:13" x14ac:dyDescent="0.2">
      <c r="A12" s="865" t="s">
        <v>1016</v>
      </c>
      <c r="B12" s="867"/>
      <c r="C12" s="82" t="s">
        <v>1088</v>
      </c>
      <c r="D12" s="185" t="s">
        <v>1014</v>
      </c>
      <c r="E12" s="119">
        <v>3.2</v>
      </c>
      <c r="F12" s="135">
        <v>4.2</v>
      </c>
      <c r="G12" s="135">
        <v>5.8</v>
      </c>
      <c r="H12" s="118">
        <v>7</v>
      </c>
      <c r="I12" s="54"/>
      <c r="J12" s="54"/>
      <c r="K12" s="54"/>
      <c r="L12" s="54"/>
    </row>
    <row r="13" spans="1:13" x14ac:dyDescent="0.2">
      <c r="A13" s="865" t="s">
        <v>1012</v>
      </c>
      <c r="B13" s="867"/>
      <c r="C13" s="867"/>
      <c r="D13" s="185" t="s">
        <v>999</v>
      </c>
      <c r="E13" s="116">
        <f>'Интерактивный прайс-лист'!$F$26*VLOOKUP(E8,last!$B$1:$C$2082,2,0)</f>
        <v>1231</v>
      </c>
      <c r="F13" s="79">
        <f>'Интерактивный прайс-лист'!$F$26*VLOOKUP(F8,last!$B$1:$C$2082,2,0)</f>
        <v>1310</v>
      </c>
      <c r="G13" s="79">
        <f>'Интерактивный прайс-лист'!$F$26*VLOOKUP(G8,last!$B$1:$C$2082,2,0)</f>
        <v>1376</v>
      </c>
      <c r="H13" s="78">
        <f>'Интерактивный прайс-лист'!$F$26*VLOOKUP(H8,last!$B$1:$C$2082,2,0)</f>
        <v>1454</v>
      </c>
      <c r="I13" s="54"/>
      <c r="J13" s="54"/>
      <c r="K13" s="54"/>
      <c r="L13" s="54"/>
    </row>
    <row r="14" spans="1:13" x14ac:dyDescent="0.2">
      <c r="A14" s="865" t="s">
        <v>1070</v>
      </c>
      <c r="B14" s="867"/>
      <c r="C14" s="67" t="s">
        <v>46</v>
      </c>
      <c r="D14" s="185" t="s">
        <v>999</v>
      </c>
      <c r="E14" s="116">
        <f>'Интерактивный прайс-лист'!$F$26*VLOOKUP(E9,last!$B$1:$C$2082,2,0)</f>
        <v>523</v>
      </c>
      <c r="F14" s="79">
        <f>'Интерактивный прайс-лист'!$F$26*VLOOKUP(F9,last!$B$1:$C$2082,2,0)</f>
        <v>523</v>
      </c>
      <c r="G14" s="79">
        <f>'Интерактивный прайс-лист'!$F$26*VLOOKUP(G9,last!$B$1:$C$2082,2,0)</f>
        <v>523</v>
      </c>
      <c r="H14" s="78">
        <f>'Интерактивный прайс-лист'!$F$26*VLOOKUP(H9,last!$B$1:$C$2082,2,0)</f>
        <v>523</v>
      </c>
      <c r="I14" s="54"/>
      <c r="J14" s="54"/>
      <c r="K14" s="54"/>
      <c r="L14" s="54"/>
    </row>
    <row r="15" spans="1:13" x14ac:dyDescent="0.2">
      <c r="A15" s="865" t="s">
        <v>1011</v>
      </c>
      <c r="B15" s="867"/>
      <c r="C15" s="867"/>
      <c r="D15" s="185" t="s">
        <v>999</v>
      </c>
      <c r="E15" s="116">
        <f>'Интерактивный прайс-лист'!$F$26*VLOOKUP(E10,last!$B$1:$C$2082,2,0)</f>
        <v>1350</v>
      </c>
      <c r="F15" s="79">
        <f>'Интерактивный прайс-лист'!$F$26*VLOOKUP(F10,last!$B$1:$C$2082,2,0)</f>
        <v>1752</v>
      </c>
      <c r="G15" s="79">
        <f>'Интерактивный прайс-лист'!$F$26*VLOOKUP(G10,last!$B$1:$C$2082,2,0)</f>
        <v>2625</v>
      </c>
      <c r="H15" s="78">
        <f>'Интерактивный прайс-лист'!$F$26*VLOOKUP(H10,last!$B$1:$C$2082,2,0)</f>
        <v>3434</v>
      </c>
      <c r="I15" s="54"/>
      <c r="J15" s="54"/>
      <c r="K15" s="54"/>
      <c r="L15" s="54"/>
    </row>
    <row r="16" spans="1:13" ht="13.5" thickBot="1" x14ac:dyDescent="0.25">
      <c r="A16" s="1005" t="s">
        <v>1028</v>
      </c>
      <c r="B16" s="1006"/>
      <c r="C16" s="1006"/>
      <c r="D16" s="98" t="s">
        <v>999</v>
      </c>
      <c r="E16" s="114">
        <f>SUM(E13:E15)</f>
        <v>3104</v>
      </c>
      <c r="F16" s="76">
        <f>SUM(F13:F15)</f>
        <v>3585</v>
      </c>
      <c r="G16" s="76">
        <f>SUM(G13:G15)</f>
        <v>4524</v>
      </c>
      <c r="H16" s="75">
        <f>SUM(H13:H15)</f>
        <v>5411</v>
      </c>
      <c r="I16" s="54"/>
      <c r="J16" s="54"/>
      <c r="K16" s="54"/>
      <c r="L16" s="54"/>
    </row>
    <row r="17" spans="1:13" x14ac:dyDescent="0.2">
      <c r="A17" s="54"/>
      <c r="B17" s="54"/>
      <c r="C17" s="54"/>
      <c r="D17" s="55"/>
      <c r="E17" s="55"/>
      <c r="F17" s="55"/>
      <c r="G17" s="54"/>
      <c r="H17" s="54"/>
      <c r="I17" s="54"/>
      <c r="J17" s="54"/>
      <c r="K17" s="54"/>
      <c r="L17" s="54"/>
    </row>
    <row r="18" spans="1:13" ht="13.5" thickBot="1" x14ac:dyDescent="0.25">
      <c r="A18" s="971" t="s">
        <v>1009</v>
      </c>
      <c r="B18" s="971"/>
      <c r="C18" s="971"/>
      <c r="D18" s="971"/>
      <c r="E18" s="1022"/>
      <c r="F18" s="1022"/>
      <c r="G18" s="1022"/>
      <c r="H18" s="1022"/>
      <c r="I18" s="54"/>
      <c r="J18" s="54"/>
      <c r="K18" s="54"/>
      <c r="L18" s="54"/>
    </row>
    <row r="19" spans="1:13" ht="26.25" customHeight="1" x14ac:dyDescent="0.2">
      <c r="A19" s="1014" t="s">
        <v>1082</v>
      </c>
      <c r="B19" s="1013"/>
      <c r="C19" s="305" t="s">
        <v>1502</v>
      </c>
      <c r="D19" s="304" t="s">
        <v>999</v>
      </c>
      <c r="E19" s="1020">
        <f>'Интерактивный прайс-лист'!$F$26*VLOOKUP($C19,last!$B$1:$C$1698,2,0)</f>
        <v>158</v>
      </c>
      <c r="F19" s="1021"/>
      <c r="G19" s="1021"/>
      <c r="H19" s="885"/>
      <c r="I19" s="54"/>
      <c r="J19" s="54"/>
      <c r="K19" s="54"/>
      <c r="L19" s="54"/>
    </row>
    <row r="20" spans="1:13" x14ac:dyDescent="0.2">
      <c r="A20" s="975" t="s">
        <v>1008</v>
      </c>
      <c r="B20" s="1023" t="s">
        <v>1007</v>
      </c>
      <c r="C20" s="70" t="s">
        <v>965</v>
      </c>
      <c r="D20" s="188" t="s">
        <v>999</v>
      </c>
      <c r="E20" s="1003">
        <f>'Интерактивный прайс-лист'!$F$26*VLOOKUP($C20,last!$B$1:$C$1698,2,0)</f>
        <v>96</v>
      </c>
      <c r="F20" s="991"/>
      <c r="G20" s="991"/>
      <c r="H20" s="876"/>
      <c r="I20" s="54"/>
      <c r="J20" s="54"/>
      <c r="K20" s="54"/>
      <c r="L20" s="54"/>
    </row>
    <row r="21" spans="1:13" x14ac:dyDescent="0.2">
      <c r="A21" s="975"/>
      <c r="B21" s="893"/>
      <c r="C21" s="67" t="s">
        <v>964</v>
      </c>
      <c r="D21" s="185" t="s">
        <v>999</v>
      </c>
      <c r="E21" s="1003">
        <f>'Интерактивный прайс-лист'!$F$26*VLOOKUP($C21,last!$B$1:$C$1698,2,0)</f>
        <v>272</v>
      </c>
      <c r="F21" s="991"/>
      <c r="G21" s="991"/>
      <c r="H21" s="876"/>
      <c r="I21" s="54"/>
      <c r="J21" s="54"/>
      <c r="K21" s="54"/>
      <c r="L21" s="54"/>
    </row>
    <row r="22" spans="1:13" ht="13.5" thickBot="1" x14ac:dyDescent="0.25">
      <c r="A22" s="996"/>
      <c r="B22" s="100" t="s">
        <v>1072</v>
      </c>
      <c r="C22" s="179" t="s">
        <v>44</v>
      </c>
      <c r="D22" s="98" t="s">
        <v>999</v>
      </c>
      <c r="E22" s="1004">
        <f>'Интерактивный прайс-лист'!$F$26*VLOOKUP($C22,last!$B$1:$C$1698,2,0)</f>
        <v>210</v>
      </c>
      <c r="F22" s="995"/>
      <c r="G22" s="995"/>
      <c r="H22" s="956"/>
      <c r="I22" s="54"/>
      <c r="J22" s="54"/>
      <c r="K22" s="54"/>
      <c r="L22" s="54"/>
    </row>
    <row r="23" spans="1:13" x14ac:dyDescent="0.2">
      <c r="A23" s="54"/>
      <c r="B23" s="54"/>
      <c r="C23" s="54"/>
      <c r="D23" s="55"/>
      <c r="E23" s="55"/>
      <c r="F23" s="55"/>
      <c r="G23" s="54"/>
      <c r="H23" s="54"/>
      <c r="I23" s="54"/>
      <c r="J23" s="54"/>
      <c r="K23" s="54"/>
      <c r="L23" s="54"/>
    </row>
    <row r="24" spans="1:13" x14ac:dyDescent="0.2">
      <c r="A24" s="54"/>
      <c r="B24" s="54"/>
      <c r="C24" s="54"/>
      <c r="D24" s="55"/>
      <c r="E24" s="55"/>
      <c r="F24" s="55"/>
      <c r="G24" s="54"/>
      <c r="H24" s="54"/>
      <c r="I24" s="54"/>
      <c r="J24" s="54"/>
      <c r="K24" s="54"/>
      <c r="L24" s="54"/>
    </row>
    <row r="25" spans="1:13" s="95" customFormat="1" ht="13.5" thickBot="1" x14ac:dyDescent="0.25">
      <c r="A25" s="97" t="s">
        <v>1020</v>
      </c>
      <c r="B25" s="97"/>
      <c r="C25" s="97"/>
      <c r="D25" s="97" t="s">
        <v>1023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x14ac:dyDescent="0.2">
      <c r="A26" s="879" t="s">
        <v>1019</v>
      </c>
      <c r="B26" s="880"/>
      <c r="C26" s="739"/>
      <c r="D26" s="107"/>
      <c r="E26" s="127" t="s">
        <v>711</v>
      </c>
      <c r="F26" s="743" t="s">
        <v>710</v>
      </c>
      <c r="G26" s="743" t="s">
        <v>709</v>
      </c>
      <c r="H26" s="744" t="s">
        <v>708</v>
      </c>
      <c r="I26" s="54"/>
      <c r="J26" s="54"/>
      <c r="K26" s="54"/>
      <c r="L26" s="54"/>
    </row>
    <row r="27" spans="1:13" x14ac:dyDescent="0.2">
      <c r="A27" s="1007" t="s">
        <v>1071</v>
      </c>
      <c r="B27" s="1008"/>
      <c r="C27" s="284"/>
      <c r="D27" s="283"/>
      <c r="E27" s="303" t="s">
        <v>45</v>
      </c>
      <c r="F27" s="282" t="s">
        <v>45</v>
      </c>
      <c r="G27" s="282" t="s">
        <v>45</v>
      </c>
      <c r="H27" s="281" t="s">
        <v>45</v>
      </c>
      <c r="I27" s="54"/>
      <c r="J27" s="54"/>
      <c r="K27" s="54"/>
      <c r="L27" s="54"/>
    </row>
    <row r="28" spans="1:13" ht="13.5" thickBot="1" x14ac:dyDescent="0.25">
      <c r="A28" s="890" t="s">
        <v>1018</v>
      </c>
      <c r="B28" s="891"/>
      <c r="C28" s="104"/>
      <c r="D28" s="103"/>
      <c r="E28" s="741" t="s">
        <v>1659</v>
      </c>
      <c r="F28" s="740" t="s">
        <v>1660</v>
      </c>
      <c r="G28" s="740" t="s">
        <v>1662</v>
      </c>
      <c r="H28" s="742" t="s">
        <v>1663</v>
      </c>
      <c r="I28" s="54"/>
      <c r="J28" s="54"/>
      <c r="K28" s="54"/>
      <c r="L28" s="54"/>
    </row>
    <row r="29" spans="1:13" x14ac:dyDescent="0.2">
      <c r="A29" s="889" t="s">
        <v>1017</v>
      </c>
      <c r="B29" s="893"/>
      <c r="C29" s="730" t="s">
        <v>1088</v>
      </c>
      <c r="D29" s="188" t="s">
        <v>1014</v>
      </c>
      <c r="E29" s="122">
        <v>2.5</v>
      </c>
      <c r="F29" s="138">
        <v>3.4</v>
      </c>
      <c r="G29" s="138">
        <v>5</v>
      </c>
      <c r="H29" s="121">
        <v>5.7</v>
      </c>
      <c r="I29" s="54"/>
      <c r="J29" s="54"/>
      <c r="K29" s="54"/>
      <c r="L29" s="54"/>
    </row>
    <row r="30" spans="1:13" x14ac:dyDescent="0.2">
      <c r="A30" s="865" t="s">
        <v>1016</v>
      </c>
      <c r="B30" s="867"/>
      <c r="C30" s="729" t="s">
        <v>1088</v>
      </c>
      <c r="D30" s="185" t="s">
        <v>1014</v>
      </c>
      <c r="E30" s="119">
        <v>3.2</v>
      </c>
      <c r="F30" s="135">
        <v>4.2</v>
      </c>
      <c r="G30" s="135">
        <v>5.8</v>
      </c>
      <c r="H30" s="118">
        <v>7</v>
      </c>
      <c r="I30" s="54"/>
      <c r="J30" s="54"/>
      <c r="K30" s="54"/>
      <c r="L30" s="54"/>
    </row>
    <row r="31" spans="1:13" x14ac:dyDescent="0.2">
      <c r="A31" s="865" t="s">
        <v>1012</v>
      </c>
      <c r="B31" s="867"/>
      <c r="C31" s="867"/>
      <c r="D31" s="185" t="s">
        <v>999</v>
      </c>
      <c r="E31" s="116">
        <f>'Интерактивный прайс-лист'!$F$26*VLOOKUP(E26,last!$B$1:$C$2082,2,0)</f>
        <v>1231</v>
      </c>
      <c r="F31" s="79">
        <f>'Интерактивный прайс-лист'!$F$26*VLOOKUP(F26,last!$B$1:$C$2082,2,0)</f>
        <v>1310</v>
      </c>
      <c r="G31" s="79">
        <f>'Интерактивный прайс-лист'!$F$26*VLOOKUP(G26,last!$B$1:$C$2082,2,0)</f>
        <v>1376</v>
      </c>
      <c r="H31" s="78">
        <f>'Интерактивный прайс-лист'!$F$26*VLOOKUP(H26,last!$B$1:$C$2082,2,0)</f>
        <v>1454</v>
      </c>
      <c r="I31" s="54"/>
      <c r="J31" s="54"/>
      <c r="K31" s="54"/>
      <c r="L31" s="54"/>
    </row>
    <row r="32" spans="1:13" x14ac:dyDescent="0.2">
      <c r="A32" s="865" t="s">
        <v>1070</v>
      </c>
      <c r="B32" s="867"/>
      <c r="C32" s="736" t="s">
        <v>45</v>
      </c>
      <c r="D32" s="185" t="s">
        <v>999</v>
      </c>
      <c r="E32" s="116">
        <f>'Интерактивный прайс-лист'!$F$26*VLOOKUP(E27,last!$B$1:$C$2082,2,0)</f>
        <v>560</v>
      </c>
      <c r="F32" s="79">
        <f>'Интерактивный прайс-лист'!$F$26*VLOOKUP(F27,last!$B$1:$C$2082,2,0)</f>
        <v>560</v>
      </c>
      <c r="G32" s="79">
        <f>'Интерактивный прайс-лист'!$F$26*VLOOKUP(G27,last!$B$1:$C$2082,2,0)</f>
        <v>560</v>
      </c>
      <c r="H32" s="78">
        <f>'Интерактивный прайс-лист'!$F$26*VLOOKUP(H27,last!$B$1:$C$2082,2,0)</f>
        <v>560</v>
      </c>
      <c r="I32" s="54"/>
      <c r="J32" s="54"/>
      <c r="K32" s="54"/>
      <c r="L32" s="54"/>
    </row>
    <row r="33" spans="1:13" x14ac:dyDescent="0.2">
      <c r="A33" s="865" t="s">
        <v>1011</v>
      </c>
      <c r="B33" s="867"/>
      <c r="C33" s="867"/>
      <c r="D33" s="185" t="s">
        <v>999</v>
      </c>
      <c r="E33" s="116">
        <f>'Интерактивный прайс-лист'!$F$26*VLOOKUP(E28,last!$B$1:$C$2082,2,0)</f>
        <v>1350</v>
      </c>
      <c r="F33" s="79">
        <f>'Интерактивный прайс-лист'!$F$26*VLOOKUP(F28,last!$B$1:$C$2082,2,0)</f>
        <v>1752</v>
      </c>
      <c r="G33" s="79">
        <f>'Интерактивный прайс-лист'!$F$26*VLOOKUP(G28,last!$B$1:$C$2082,2,0)</f>
        <v>2625</v>
      </c>
      <c r="H33" s="78">
        <f>'Интерактивный прайс-лист'!$F$26*VLOOKUP(H28,last!$B$1:$C$2082,2,0)</f>
        <v>3434</v>
      </c>
      <c r="I33" s="54"/>
      <c r="J33" s="54"/>
      <c r="K33" s="54"/>
      <c r="L33" s="54"/>
    </row>
    <row r="34" spans="1:13" ht="13.5" thickBot="1" x14ac:dyDescent="0.25">
      <c r="A34" s="1005" t="s">
        <v>1028</v>
      </c>
      <c r="B34" s="1006"/>
      <c r="C34" s="1006"/>
      <c r="D34" s="98" t="s">
        <v>999</v>
      </c>
      <c r="E34" s="114">
        <f>SUM(E31:E33)</f>
        <v>3141</v>
      </c>
      <c r="F34" s="76">
        <f>SUM(F31:F33)</f>
        <v>3622</v>
      </c>
      <c r="G34" s="76">
        <f>SUM(G31:G33)</f>
        <v>4561</v>
      </c>
      <c r="H34" s="75">
        <f>SUM(H31:H33)</f>
        <v>5448</v>
      </c>
      <c r="I34" s="54"/>
      <c r="J34" s="54"/>
      <c r="K34" s="54"/>
      <c r="L34" s="54"/>
    </row>
    <row r="35" spans="1:13" x14ac:dyDescent="0.2">
      <c r="A35" s="54"/>
      <c r="B35" s="54"/>
      <c r="C35" s="54"/>
      <c r="D35" s="55"/>
      <c r="E35" s="55"/>
      <c r="F35" s="55"/>
      <c r="G35" s="54"/>
      <c r="H35" s="54"/>
      <c r="I35" s="54"/>
      <c r="J35" s="54"/>
      <c r="K35" s="54"/>
      <c r="L35" s="54"/>
    </row>
    <row r="36" spans="1:13" ht="13.5" thickBot="1" x14ac:dyDescent="0.25">
      <c r="A36" s="971" t="s">
        <v>1009</v>
      </c>
      <c r="B36" s="971"/>
      <c r="C36" s="971"/>
      <c r="D36" s="971"/>
      <c r="E36" s="1022"/>
      <c r="F36" s="1022"/>
      <c r="G36" s="1022"/>
      <c r="H36" s="1022"/>
      <c r="I36" s="54"/>
      <c r="J36" s="54"/>
      <c r="K36" s="54"/>
      <c r="L36" s="54"/>
    </row>
    <row r="37" spans="1:13" ht="26.25" customHeight="1" x14ac:dyDescent="0.2">
      <c r="A37" s="1014" t="s">
        <v>1082</v>
      </c>
      <c r="B37" s="1013"/>
      <c r="C37" s="305" t="s">
        <v>1503</v>
      </c>
      <c r="D37" s="304" t="s">
        <v>999</v>
      </c>
      <c r="E37" s="1020">
        <f>'Интерактивный прайс-лист'!$F$26*VLOOKUP($C37,last!$B$1:$C$1698,2,0)</f>
        <v>164</v>
      </c>
      <c r="F37" s="1021"/>
      <c r="G37" s="1021"/>
      <c r="H37" s="885"/>
      <c r="I37" s="54"/>
      <c r="J37" s="54"/>
      <c r="K37" s="54"/>
      <c r="L37" s="54"/>
    </row>
    <row r="38" spans="1:13" x14ac:dyDescent="0.2">
      <c r="A38" s="975" t="s">
        <v>1008</v>
      </c>
      <c r="B38" s="1023" t="s">
        <v>1007</v>
      </c>
      <c r="C38" s="734" t="s">
        <v>965</v>
      </c>
      <c r="D38" s="188" t="s">
        <v>999</v>
      </c>
      <c r="E38" s="1003">
        <f>'Интерактивный прайс-лист'!$F$26*VLOOKUP($C38,last!$B$1:$C$1698,2,0)</f>
        <v>96</v>
      </c>
      <c r="F38" s="991"/>
      <c r="G38" s="991"/>
      <c r="H38" s="876"/>
      <c r="I38" s="54"/>
      <c r="J38" s="54"/>
      <c r="K38" s="54"/>
      <c r="L38" s="54"/>
    </row>
    <row r="39" spans="1:13" x14ac:dyDescent="0.2">
      <c r="A39" s="975"/>
      <c r="B39" s="893"/>
      <c r="C39" s="736" t="s">
        <v>964</v>
      </c>
      <c r="D39" s="185" t="s">
        <v>999</v>
      </c>
      <c r="E39" s="1003">
        <f>'Интерактивный прайс-лист'!$F$26*VLOOKUP($C39,last!$B$1:$C$1698,2,0)</f>
        <v>272</v>
      </c>
      <c r="F39" s="991"/>
      <c r="G39" s="991"/>
      <c r="H39" s="876"/>
      <c r="I39" s="54"/>
      <c r="J39" s="54"/>
      <c r="K39" s="54"/>
      <c r="L39" s="54"/>
    </row>
    <row r="40" spans="1:13" ht="13.5" thickBot="1" x14ac:dyDescent="0.25">
      <c r="A40" s="996"/>
      <c r="B40" s="100" t="s">
        <v>1072</v>
      </c>
      <c r="C40" s="731" t="s">
        <v>43</v>
      </c>
      <c r="D40" s="98" t="s">
        <v>999</v>
      </c>
      <c r="E40" s="1004">
        <f>'Интерактивный прайс-лист'!$F$26*VLOOKUP($C40,last!$B$1:$C$1698,2,0)</f>
        <v>224</v>
      </c>
      <c r="F40" s="995"/>
      <c r="G40" s="995"/>
      <c r="H40" s="956"/>
      <c r="I40" s="54"/>
      <c r="J40" s="54"/>
      <c r="K40" s="54"/>
      <c r="L40" s="54"/>
    </row>
    <row r="41" spans="1:13" x14ac:dyDescent="0.2">
      <c r="A41" s="54"/>
      <c r="B41" s="54"/>
      <c r="C41" s="54"/>
      <c r="D41" s="55"/>
      <c r="E41" s="55"/>
      <c r="F41" s="55"/>
      <c r="G41" s="54"/>
      <c r="H41" s="54"/>
      <c r="I41" s="54"/>
      <c r="J41" s="54"/>
      <c r="K41" s="54"/>
      <c r="L41" s="54"/>
    </row>
    <row r="42" spans="1:13" x14ac:dyDescent="0.2">
      <c r="A42" s="54"/>
      <c r="B42" s="54"/>
      <c r="C42" s="54"/>
      <c r="D42" s="55"/>
      <c r="E42" s="55"/>
      <c r="F42" s="55"/>
      <c r="G42" s="54"/>
      <c r="H42" s="54"/>
      <c r="I42" s="54"/>
      <c r="J42" s="54"/>
      <c r="K42" s="54"/>
      <c r="L42" s="54"/>
    </row>
    <row r="43" spans="1:13" s="95" customFormat="1" ht="13.5" thickBot="1" x14ac:dyDescent="0.25">
      <c r="A43" s="97" t="s">
        <v>1020</v>
      </c>
      <c r="B43" s="97"/>
      <c r="C43" s="97"/>
      <c r="D43" s="97" t="s">
        <v>1023</v>
      </c>
      <c r="E43" s="96"/>
      <c r="F43" s="96"/>
      <c r="G43" s="96"/>
      <c r="H43" s="96"/>
      <c r="I43" s="96"/>
      <c r="J43" s="96"/>
      <c r="K43" s="96"/>
      <c r="L43" s="96"/>
      <c r="M43" s="96"/>
    </row>
    <row r="44" spans="1:13" x14ac:dyDescent="0.2">
      <c r="A44" s="879" t="s">
        <v>1019</v>
      </c>
      <c r="B44" s="880"/>
      <c r="C44" s="108"/>
      <c r="D44" s="107"/>
      <c r="E44" s="127" t="s">
        <v>711</v>
      </c>
      <c r="F44" s="106" t="s">
        <v>710</v>
      </c>
      <c r="G44" s="106" t="s">
        <v>709</v>
      </c>
      <c r="H44" s="105" t="s">
        <v>708</v>
      </c>
      <c r="I44" s="54"/>
      <c r="J44" s="54"/>
      <c r="K44" s="54"/>
      <c r="L44" s="54"/>
    </row>
    <row r="45" spans="1:13" x14ac:dyDescent="0.2">
      <c r="A45" s="1007" t="s">
        <v>1071</v>
      </c>
      <c r="B45" s="1008"/>
      <c r="C45" s="284"/>
      <c r="D45" s="283"/>
      <c r="E45" s="303" t="s">
        <v>1693</v>
      </c>
      <c r="F45" s="282" t="s">
        <v>1693</v>
      </c>
      <c r="G45" s="282" t="s">
        <v>1693</v>
      </c>
      <c r="H45" s="281" t="s">
        <v>1693</v>
      </c>
      <c r="I45" s="54"/>
      <c r="J45" s="54"/>
      <c r="K45" s="54"/>
      <c r="L45" s="54"/>
    </row>
    <row r="46" spans="1:13" ht="13.5" thickBot="1" x14ac:dyDescent="0.25">
      <c r="A46" s="890" t="s">
        <v>1018</v>
      </c>
      <c r="B46" s="891"/>
      <c r="C46" s="104"/>
      <c r="D46" s="103"/>
      <c r="E46" s="124" t="s">
        <v>1659</v>
      </c>
      <c r="F46" s="102" t="s">
        <v>1660</v>
      </c>
      <c r="G46" s="102" t="s">
        <v>1662</v>
      </c>
      <c r="H46" s="101" t="s">
        <v>1663</v>
      </c>
      <c r="I46" s="54"/>
      <c r="J46" s="54"/>
      <c r="K46" s="54"/>
      <c r="L46" s="54"/>
    </row>
    <row r="47" spans="1:13" x14ac:dyDescent="0.2">
      <c r="A47" s="889" t="s">
        <v>1017</v>
      </c>
      <c r="B47" s="893"/>
      <c r="C47" s="86" t="s">
        <v>1088</v>
      </c>
      <c r="D47" s="188" t="s">
        <v>1014</v>
      </c>
      <c r="E47" s="122">
        <v>2.5</v>
      </c>
      <c r="F47" s="138">
        <v>3.4</v>
      </c>
      <c r="G47" s="138">
        <v>5</v>
      </c>
      <c r="H47" s="121">
        <v>5.7</v>
      </c>
      <c r="I47" s="54"/>
      <c r="J47" s="54"/>
      <c r="K47" s="54"/>
      <c r="L47" s="54"/>
    </row>
    <row r="48" spans="1:13" x14ac:dyDescent="0.2">
      <c r="A48" s="865" t="s">
        <v>1016</v>
      </c>
      <c r="B48" s="867"/>
      <c r="C48" s="82" t="s">
        <v>1088</v>
      </c>
      <c r="D48" s="185" t="s">
        <v>1014</v>
      </c>
      <c r="E48" s="119">
        <v>3.2</v>
      </c>
      <c r="F48" s="135">
        <v>4.2</v>
      </c>
      <c r="G48" s="135">
        <v>5.8</v>
      </c>
      <c r="H48" s="118">
        <v>7</v>
      </c>
      <c r="I48" s="54"/>
      <c r="J48" s="54"/>
      <c r="K48" s="54"/>
      <c r="L48" s="54"/>
    </row>
    <row r="49" spans="1:13" x14ac:dyDescent="0.2">
      <c r="A49" s="865" t="s">
        <v>1012</v>
      </c>
      <c r="B49" s="867"/>
      <c r="C49" s="867"/>
      <c r="D49" s="185" t="s">
        <v>999</v>
      </c>
      <c r="E49" s="116">
        <f>'Интерактивный прайс-лист'!$F$26*VLOOKUP(E44,last!$B$1:$C$2082,2,0)</f>
        <v>1231</v>
      </c>
      <c r="F49" s="79">
        <f>'Интерактивный прайс-лист'!$F$26*VLOOKUP(F44,last!$B$1:$C$2082,2,0)</f>
        <v>1310</v>
      </c>
      <c r="G49" s="79">
        <f>'Интерактивный прайс-лист'!$F$26*VLOOKUP(G44,last!$B$1:$C$2082,2,0)</f>
        <v>1376</v>
      </c>
      <c r="H49" s="78">
        <f>'Интерактивный прайс-лист'!$F$26*VLOOKUP(H44,last!$B$1:$C$2082,2,0)</f>
        <v>1454</v>
      </c>
      <c r="I49" s="54"/>
      <c r="J49" s="54"/>
      <c r="K49" s="54"/>
      <c r="L49" s="54"/>
    </row>
    <row r="50" spans="1:13" x14ac:dyDescent="0.2">
      <c r="A50" s="865" t="s">
        <v>1070</v>
      </c>
      <c r="B50" s="867"/>
      <c r="C50" s="67" t="s">
        <v>1693</v>
      </c>
      <c r="D50" s="185" t="s">
        <v>999</v>
      </c>
      <c r="E50" s="116">
        <f>'Интерактивный прайс-лист'!$F$26*VLOOKUP(E45,last!$B$1:$C$2082,2,0)</f>
        <v>523</v>
      </c>
      <c r="F50" s="79">
        <f>'Интерактивный прайс-лист'!$F$26*VLOOKUP(F45,last!$B$1:$C$2082,2,0)</f>
        <v>523</v>
      </c>
      <c r="G50" s="79">
        <f>'Интерактивный прайс-лист'!$F$26*VLOOKUP(G45,last!$B$1:$C$2082,2,0)</f>
        <v>523</v>
      </c>
      <c r="H50" s="78">
        <f>'Интерактивный прайс-лист'!$F$26*VLOOKUP(H45,last!$B$1:$C$2082,2,0)</f>
        <v>523</v>
      </c>
      <c r="I50" s="54"/>
      <c r="J50" s="54"/>
      <c r="K50" s="54"/>
      <c r="L50" s="54"/>
    </row>
    <row r="51" spans="1:13" x14ac:dyDescent="0.2">
      <c r="A51" s="865" t="s">
        <v>1011</v>
      </c>
      <c r="B51" s="867"/>
      <c r="C51" s="867"/>
      <c r="D51" s="185" t="s">
        <v>999</v>
      </c>
      <c r="E51" s="116">
        <f>'Интерактивный прайс-лист'!$F$26*VLOOKUP(E46,last!$B$1:$C$2082,2,0)</f>
        <v>1350</v>
      </c>
      <c r="F51" s="79">
        <f>'Интерактивный прайс-лист'!$F$26*VLOOKUP(F46,last!$B$1:$C$2082,2,0)</f>
        <v>1752</v>
      </c>
      <c r="G51" s="79">
        <f>'Интерактивный прайс-лист'!$F$26*VLOOKUP(G46,last!$B$1:$C$2082,2,0)</f>
        <v>2625</v>
      </c>
      <c r="H51" s="78">
        <f>'Интерактивный прайс-лист'!$F$26*VLOOKUP(H46,last!$B$1:$C$2082,2,0)</f>
        <v>3434</v>
      </c>
      <c r="I51" s="54"/>
      <c r="J51" s="54"/>
      <c r="K51" s="54"/>
      <c r="L51" s="54"/>
    </row>
    <row r="52" spans="1:13" ht="13.5" thickBot="1" x14ac:dyDescent="0.25">
      <c r="A52" s="1005" t="s">
        <v>1028</v>
      </c>
      <c r="B52" s="1006"/>
      <c r="C52" s="1006"/>
      <c r="D52" s="98" t="s">
        <v>999</v>
      </c>
      <c r="E52" s="114">
        <f>SUM(E49:E51)</f>
        <v>3104</v>
      </c>
      <c r="F52" s="76">
        <f>SUM(F49:F51)</f>
        <v>3585</v>
      </c>
      <c r="G52" s="76">
        <f>SUM(G49:G51)</f>
        <v>4524</v>
      </c>
      <c r="H52" s="75">
        <f>SUM(H49:H51)</f>
        <v>5411</v>
      </c>
      <c r="I52" s="54"/>
      <c r="J52" s="54"/>
      <c r="K52" s="54"/>
      <c r="L52" s="54"/>
    </row>
    <row r="53" spans="1:13" x14ac:dyDescent="0.2">
      <c r="A53" s="54"/>
      <c r="B53" s="54"/>
      <c r="C53" s="54"/>
      <c r="D53" s="55"/>
      <c r="E53" s="55"/>
      <c r="F53" s="55"/>
      <c r="G53" s="54"/>
      <c r="H53" s="54"/>
      <c r="I53" s="54"/>
      <c r="J53" s="54"/>
      <c r="K53" s="54"/>
      <c r="L53" s="54"/>
    </row>
    <row r="54" spans="1:13" ht="13.5" thickBot="1" x14ac:dyDescent="0.25">
      <c r="A54" s="971" t="s">
        <v>1009</v>
      </c>
      <c r="B54" s="971"/>
      <c r="C54" s="971"/>
      <c r="D54" s="971"/>
      <c r="E54" s="1022"/>
      <c r="F54" s="1022"/>
      <c r="G54" s="1022"/>
      <c r="H54" s="1022"/>
      <c r="I54" s="54"/>
      <c r="J54" s="54"/>
      <c r="K54" s="54"/>
      <c r="L54" s="54"/>
    </row>
    <row r="55" spans="1:13" x14ac:dyDescent="0.2">
      <c r="A55" s="974" t="s">
        <v>1008</v>
      </c>
      <c r="B55" s="892" t="s">
        <v>1007</v>
      </c>
      <c r="C55" s="73" t="s">
        <v>965</v>
      </c>
      <c r="D55" s="181" t="s">
        <v>999</v>
      </c>
      <c r="E55" s="1024">
        <f>'Интерактивный прайс-лист'!$F$26*VLOOKUP($C55,last!$B$1:$C$1698,2,0)</f>
        <v>96</v>
      </c>
      <c r="F55" s="954"/>
      <c r="G55" s="954"/>
      <c r="H55" s="874"/>
      <c r="I55" s="54"/>
      <c r="J55" s="54"/>
      <c r="K55" s="54"/>
      <c r="L55" s="54"/>
    </row>
    <row r="56" spans="1:13" x14ac:dyDescent="0.2">
      <c r="A56" s="975"/>
      <c r="B56" s="893"/>
      <c r="C56" s="67" t="s">
        <v>964</v>
      </c>
      <c r="D56" s="185" t="s">
        <v>999</v>
      </c>
      <c r="E56" s="1003">
        <f>'Интерактивный прайс-лист'!$F$26*VLOOKUP($C56,last!$B$1:$C$1698,2,0)</f>
        <v>272</v>
      </c>
      <c r="F56" s="991"/>
      <c r="G56" s="991"/>
      <c r="H56" s="876"/>
      <c r="I56" s="54"/>
      <c r="J56" s="54"/>
      <c r="K56" s="54"/>
      <c r="L56" s="54"/>
    </row>
    <row r="57" spans="1:13" ht="13.5" thickBot="1" x14ac:dyDescent="0.25">
      <c r="A57" s="996"/>
      <c r="B57" s="100" t="s">
        <v>1072</v>
      </c>
      <c r="C57" s="179" t="s">
        <v>1506</v>
      </c>
      <c r="D57" s="98" t="s">
        <v>999</v>
      </c>
      <c r="E57" s="1004">
        <f>'Интерактивный прайс-лист'!$F$26*VLOOKUP($C57,last!$B$1:$C$1698,2,0)</f>
        <v>232</v>
      </c>
      <c r="F57" s="995"/>
      <c r="G57" s="995"/>
      <c r="H57" s="956"/>
      <c r="I57" s="54"/>
      <c r="J57" s="54"/>
      <c r="K57" s="54"/>
      <c r="L57" s="54"/>
    </row>
    <row r="58" spans="1:13" x14ac:dyDescent="0.2">
      <c r="A58" s="54"/>
      <c r="B58" s="54"/>
      <c r="C58" s="54"/>
      <c r="D58" s="55"/>
      <c r="E58" s="55"/>
      <c r="F58" s="55"/>
      <c r="G58" s="54"/>
      <c r="H58" s="54"/>
      <c r="I58" s="54"/>
      <c r="J58" s="54"/>
      <c r="K58" s="54"/>
      <c r="L58" s="54"/>
    </row>
    <row r="59" spans="1:13" x14ac:dyDescent="0.2">
      <c r="A59" s="54"/>
      <c r="B59" s="54"/>
      <c r="C59" s="54"/>
      <c r="D59" s="55"/>
      <c r="E59" s="55"/>
      <c r="F59" s="55"/>
      <c r="G59" s="54"/>
      <c r="H59" s="54"/>
      <c r="I59" s="54"/>
      <c r="J59" s="54"/>
      <c r="K59" s="54"/>
      <c r="L59" s="54"/>
    </row>
    <row r="60" spans="1:13" s="95" customFormat="1" ht="13.5" thickBot="1" x14ac:dyDescent="0.25">
      <c r="A60" s="97" t="s">
        <v>1020</v>
      </c>
      <c r="B60" s="97"/>
      <c r="C60" s="97"/>
      <c r="D60" s="97"/>
      <c r="E60" s="96"/>
      <c r="F60" s="96"/>
      <c r="G60" s="96"/>
      <c r="H60" s="96"/>
      <c r="I60" s="96"/>
      <c r="J60" s="96"/>
      <c r="K60" s="96"/>
      <c r="L60" s="96"/>
      <c r="M60" s="96"/>
    </row>
    <row r="61" spans="1:13" x14ac:dyDescent="0.2">
      <c r="A61" s="879" t="s">
        <v>1019</v>
      </c>
      <c r="B61" s="880"/>
      <c r="C61" s="108"/>
      <c r="D61" s="107"/>
      <c r="E61" s="127" t="s">
        <v>707</v>
      </c>
      <c r="F61" s="106" t="s">
        <v>706</v>
      </c>
      <c r="G61" s="105" t="s">
        <v>705</v>
      </c>
      <c r="H61" s="2"/>
      <c r="I61" s="54"/>
      <c r="J61" s="54"/>
      <c r="K61" s="54"/>
      <c r="L61" s="54"/>
    </row>
    <row r="62" spans="1:13" x14ac:dyDescent="0.2">
      <c r="A62" s="1007" t="s">
        <v>1071</v>
      </c>
      <c r="B62" s="1008"/>
      <c r="C62" s="284"/>
      <c r="D62" s="283"/>
      <c r="E62" s="303" t="s">
        <v>931</v>
      </c>
      <c r="F62" s="282" t="s">
        <v>931</v>
      </c>
      <c r="G62" s="281" t="s">
        <v>931</v>
      </c>
      <c r="H62" s="2"/>
      <c r="I62" s="54"/>
      <c r="J62" s="54"/>
      <c r="K62" s="54"/>
      <c r="L62" s="54"/>
    </row>
    <row r="63" spans="1:13" ht="13.5" thickBot="1" x14ac:dyDescent="0.25">
      <c r="A63" s="890" t="s">
        <v>1018</v>
      </c>
      <c r="B63" s="891"/>
      <c r="C63" s="104"/>
      <c r="D63" s="103"/>
      <c r="E63" s="124" t="s">
        <v>117</v>
      </c>
      <c r="F63" s="102" t="s">
        <v>114</v>
      </c>
      <c r="G63" s="101" t="s">
        <v>110</v>
      </c>
      <c r="H63" s="2"/>
      <c r="I63" s="54"/>
      <c r="J63" s="54"/>
      <c r="K63" s="54"/>
      <c r="L63" s="54"/>
    </row>
    <row r="64" spans="1:13" x14ac:dyDescent="0.2">
      <c r="A64" s="889" t="s">
        <v>1017</v>
      </c>
      <c r="B64" s="893"/>
      <c r="C64" s="86" t="s">
        <v>1088</v>
      </c>
      <c r="D64" s="188" t="s">
        <v>1014</v>
      </c>
      <c r="E64" s="122">
        <v>2.8</v>
      </c>
      <c r="F64" s="138">
        <v>3.7</v>
      </c>
      <c r="G64" s="121">
        <v>5.0999999999999996</v>
      </c>
      <c r="H64" s="2"/>
      <c r="I64" s="54"/>
      <c r="J64" s="54"/>
      <c r="K64" s="54"/>
      <c r="L64" s="54"/>
    </row>
    <row r="65" spans="1:13" x14ac:dyDescent="0.2">
      <c r="A65" s="865" t="s">
        <v>1016</v>
      </c>
      <c r="B65" s="867"/>
      <c r="C65" s="82" t="s">
        <v>1088</v>
      </c>
      <c r="D65" s="185" t="s">
        <v>1014</v>
      </c>
      <c r="E65" s="119">
        <v>2.8</v>
      </c>
      <c r="F65" s="135">
        <v>3.4</v>
      </c>
      <c r="G65" s="118">
        <v>5.0999999999999996</v>
      </c>
      <c r="H65" s="2"/>
      <c r="I65" s="54"/>
      <c r="J65" s="54"/>
      <c r="K65" s="54"/>
      <c r="L65" s="54"/>
    </row>
    <row r="66" spans="1:13" x14ac:dyDescent="0.2">
      <c r="A66" s="865" t="s">
        <v>1012</v>
      </c>
      <c r="B66" s="867"/>
      <c r="C66" s="867"/>
      <c r="D66" s="185" t="s">
        <v>999</v>
      </c>
      <c r="E66" s="116">
        <f>'Интерактивный прайс-лист'!$F$26*VLOOKUP(E61,last!$B$1:$C$2082,2,0)</f>
        <v>691</v>
      </c>
      <c r="F66" s="79">
        <f>'Интерактивный прайс-лист'!$F$26*VLOOKUP(F61,last!$B$1:$C$2082,2,0)</f>
        <v>775</v>
      </c>
      <c r="G66" s="78">
        <f>'Интерактивный прайс-лист'!$F$26*VLOOKUP(G61,last!$B$1:$C$2082,2,0)</f>
        <v>780</v>
      </c>
      <c r="H66" s="2"/>
      <c r="I66" s="54"/>
      <c r="J66" s="54"/>
      <c r="K66" s="54"/>
      <c r="L66" s="54"/>
    </row>
    <row r="67" spans="1:13" x14ac:dyDescent="0.2">
      <c r="A67" s="865" t="s">
        <v>1070</v>
      </c>
      <c r="B67" s="867"/>
      <c r="C67" s="67" t="s">
        <v>931</v>
      </c>
      <c r="D67" s="185" t="s">
        <v>999</v>
      </c>
      <c r="E67" s="116">
        <f>'Интерактивный прайс-лист'!$F$26*VLOOKUP(E62,last!$B$1:$C$2082,2,0)</f>
        <v>85</v>
      </c>
      <c r="F67" s="79">
        <f>'Интерактивный прайс-лист'!$F$26*VLOOKUP(F62,last!$B$1:$C$2082,2,0)</f>
        <v>85</v>
      </c>
      <c r="G67" s="78">
        <f>'Интерактивный прайс-лист'!$F$26*VLOOKUP(G62,last!$B$1:$C$2082,2,0)</f>
        <v>85</v>
      </c>
      <c r="H67" s="2"/>
      <c r="I67" s="54"/>
      <c r="J67" s="54"/>
      <c r="K67" s="54"/>
      <c r="L67" s="54"/>
    </row>
    <row r="68" spans="1:13" x14ac:dyDescent="0.2">
      <c r="A68" s="865" t="s">
        <v>1011</v>
      </c>
      <c r="B68" s="867"/>
      <c r="C68" s="867"/>
      <c r="D68" s="185" t="s">
        <v>999</v>
      </c>
      <c r="E68" s="116">
        <f>'Интерактивный прайс-лист'!$F$26*VLOOKUP(E63,last!$B$1:$C$2082,2,0)</f>
        <v>795</v>
      </c>
      <c r="F68" s="79">
        <f>'Интерактивный прайс-лист'!$F$26*VLOOKUP(F63,last!$B$1:$C$2082,2,0)</f>
        <v>860</v>
      </c>
      <c r="G68" s="78">
        <f>'Интерактивный прайс-лист'!$F$26*VLOOKUP(G63,last!$B$1:$C$2082,2,0)</f>
        <v>1320</v>
      </c>
      <c r="H68" s="2"/>
      <c r="I68" s="54"/>
      <c r="J68" s="54"/>
      <c r="K68" s="54"/>
      <c r="L68" s="54"/>
    </row>
    <row r="69" spans="1:13" ht="13.5" thickBot="1" x14ac:dyDescent="0.25">
      <c r="A69" s="1005" t="s">
        <v>1085</v>
      </c>
      <c r="B69" s="1006"/>
      <c r="C69" s="1006"/>
      <c r="D69" s="98" t="s">
        <v>999</v>
      </c>
      <c r="E69" s="114">
        <f>SUM(E66:E68)</f>
        <v>1571</v>
      </c>
      <c r="F69" s="76">
        <f>SUM(F66:F68)</f>
        <v>1720</v>
      </c>
      <c r="G69" s="75">
        <f>SUM(G66:G68)</f>
        <v>2185</v>
      </c>
      <c r="H69" s="2"/>
      <c r="I69" s="54"/>
      <c r="J69" s="54"/>
      <c r="K69" s="54"/>
      <c r="L69" s="54"/>
    </row>
    <row r="70" spans="1:13" x14ac:dyDescent="0.2">
      <c r="A70" s="54"/>
      <c r="B70" s="54"/>
      <c r="C70" s="54"/>
      <c r="D70" s="55"/>
      <c r="E70" s="55"/>
      <c r="F70" s="55"/>
      <c r="G70" s="54"/>
      <c r="H70" s="2"/>
      <c r="I70" s="54"/>
      <c r="J70" s="54"/>
      <c r="K70" s="54"/>
      <c r="L70" s="54"/>
    </row>
    <row r="71" spans="1:13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</row>
    <row r="72" spans="1:13" s="95" customFormat="1" ht="13.5" thickBot="1" x14ac:dyDescent="0.25">
      <c r="A72" s="97" t="s">
        <v>1020</v>
      </c>
      <c r="B72" s="97"/>
      <c r="C72" s="97"/>
      <c r="D72" s="97" t="s">
        <v>1023</v>
      </c>
      <c r="E72" s="96"/>
      <c r="F72" s="96"/>
      <c r="G72" s="96"/>
      <c r="H72" s="96"/>
      <c r="I72" s="96"/>
      <c r="J72" s="96"/>
      <c r="K72" s="96"/>
      <c r="L72" s="96"/>
      <c r="M72" s="96"/>
    </row>
    <row r="73" spans="1:13" x14ac:dyDescent="0.2">
      <c r="A73" s="879" t="s">
        <v>1019</v>
      </c>
      <c r="B73" s="880"/>
      <c r="C73" s="108"/>
      <c r="D73" s="107"/>
      <c r="E73" s="106"/>
      <c r="F73" s="106" t="s">
        <v>735</v>
      </c>
      <c r="G73" s="106" t="s">
        <v>734</v>
      </c>
      <c r="H73" s="105" t="s">
        <v>733</v>
      </c>
      <c r="I73" s="2"/>
      <c r="J73" s="2"/>
      <c r="K73" s="54"/>
      <c r="L73" s="54"/>
    </row>
    <row r="74" spans="1:13" x14ac:dyDescent="0.2">
      <c r="A74" s="1007" t="s">
        <v>1071</v>
      </c>
      <c r="B74" s="1008"/>
      <c r="C74" s="284"/>
      <c r="D74" s="283"/>
      <c r="E74" s="282"/>
      <c r="F74" s="282" t="s">
        <v>929</v>
      </c>
      <c r="G74" s="282" t="s">
        <v>929</v>
      </c>
      <c r="H74" s="281" t="s">
        <v>929</v>
      </c>
      <c r="I74" s="2"/>
      <c r="J74" s="2"/>
      <c r="K74" s="54"/>
      <c r="L74" s="54"/>
    </row>
    <row r="75" spans="1:13" ht="13.5" thickBot="1" x14ac:dyDescent="0.25">
      <c r="A75" s="890" t="s">
        <v>1018</v>
      </c>
      <c r="B75" s="891"/>
      <c r="C75" s="104"/>
      <c r="D75" s="103"/>
      <c r="E75" s="102"/>
      <c r="F75" s="102" t="s">
        <v>1660</v>
      </c>
      <c r="G75" s="102" t="s">
        <v>1662</v>
      </c>
      <c r="H75" s="101" t="s">
        <v>1663</v>
      </c>
      <c r="I75" s="2"/>
      <c r="J75" s="2"/>
      <c r="K75" s="54"/>
      <c r="L75" s="54"/>
    </row>
    <row r="76" spans="1:13" x14ac:dyDescent="0.2">
      <c r="A76" s="889" t="s">
        <v>1017</v>
      </c>
      <c r="B76" s="893"/>
      <c r="C76" s="86" t="s">
        <v>1088</v>
      </c>
      <c r="D76" s="188" t="s">
        <v>1014</v>
      </c>
      <c r="E76" s="138"/>
      <c r="F76" s="138">
        <v>3.4</v>
      </c>
      <c r="G76" s="138">
        <v>5</v>
      </c>
      <c r="H76" s="121">
        <v>5.7</v>
      </c>
      <c r="I76" s="2"/>
      <c r="J76" s="2"/>
      <c r="K76" s="54"/>
      <c r="L76" s="54"/>
    </row>
    <row r="77" spans="1:13" x14ac:dyDescent="0.2">
      <c r="A77" s="865" t="s">
        <v>1016</v>
      </c>
      <c r="B77" s="867"/>
      <c r="C77" s="82" t="s">
        <v>1088</v>
      </c>
      <c r="D77" s="185" t="s">
        <v>1014</v>
      </c>
      <c r="E77" s="135"/>
      <c r="F77" s="135">
        <v>4.2</v>
      </c>
      <c r="G77" s="135">
        <v>6</v>
      </c>
      <c r="H77" s="118">
        <v>7</v>
      </c>
      <c r="I77" s="2"/>
      <c r="J77" s="2"/>
      <c r="K77" s="54"/>
      <c r="L77" s="54"/>
    </row>
    <row r="78" spans="1:13" x14ac:dyDescent="0.2">
      <c r="A78" s="865" t="s">
        <v>1012</v>
      </c>
      <c r="B78" s="867"/>
      <c r="C78" s="867"/>
      <c r="D78" s="185" t="s">
        <v>999</v>
      </c>
      <c r="E78" s="79"/>
      <c r="F78" s="79">
        <f>'Интерактивный прайс-лист'!$F$26*VLOOKUP(F73,last!$B$1:$C$2082,2,0)</f>
        <v>1192</v>
      </c>
      <c r="G78" s="79">
        <f>'Интерактивный прайс-лист'!$F$26*VLOOKUP(G73,last!$B$1:$C$2082,2,0)</f>
        <v>1332</v>
      </c>
      <c r="H78" s="78">
        <f>'Интерактивный прайс-лист'!$F$26*VLOOKUP(H73,last!$B$1:$C$2082,2,0)</f>
        <v>1389</v>
      </c>
      <c r="I78" s="2"/>
      <c r="J78" s="2"/>
      <c r="K78" s="54"/>
      <c r="L78" s="54"/>
    </row>
    <row r="79" spans="1:13" x14ac:dyDescent="0.2">
      <c r="A79" s="865" t="s">
        <v>1070</v>
      </c>
      <c r="B79" s="867"/>
      <c r="C79" s="67" t="s">
        <v>929</v>
      </c>
      <c r="D79" s="185" t="s">
        <v>999</v>
      </c>
      <c r="E79" s="79"/>
      <c r="F79" s="79">
        <f>'Интерактивный прайс-лист'!$F$26*VLOOKUP(F74,last!$B$1:$C$2082,2,0)</f>
        <v>504</v>
      </c>
      <c r="G79" s="79">
        <f>'Интерактивный прайс-лист'!$F$26*VLOOKUP(G74,last!$B$1:$C$2082,2,0)</f>
        <v>504</v>
      </c>
      <c r="H79" s="78">
        <f>'Интерактивный прайс-лист'!$F$26*VLOOKUP(H74,last!$B$1:$C$2082,2,0)</f>
        <v>504</v>
      </c>
      <c r="I79" s="2"/>
      <c r="J79" s="2"/>
      <c r="K79" s="54"/>
      <c r="L79" s="54"/>
    </row>
    <row r="80" spans="1:13" x14ac:dyDescent="0.2">
      <c r="A80" s="865" t="s">
        <v>1011</v>
      </c>
      <c r="B80" s="867"/>
      <c r="C80" s="867"/>
      <c r="D80" s="185" t="s">
        <v>999</v>
      </c>
      <c r="E80" s="79"/>
      <c r="F80" s="79">
        <f>'Интерактивный прайс-лист'!$F$26*VLOOKUP(F75,last!$B$1:$C$2082,2,0)</f>
        <v>1752</v>
      </c>
      <c r="G80" s="79">
        <f>'Интерактивный прайс-лист'!$F$26*VLOOKUP(G75,last!$B$1:$C$2082,2,0)</f>
        <v>2625</v>
      </c>
      <c r="H80" s="78">
        <f>'Интерактивный прайс-лист'!$F$26*VLOOKUP(H75,last!$B$1:$C$2082,2,0)</f>
        <v>3434</v>
      </c>
      <c r="I80" s="2"/>
      <c r="J80" s="2"/>
      <c r="K80" s="54"/>
      <c r="L80" s="54"/>
    </row>
    <row r="81" spans="1:13" ht="13.5" thickBot="1" x14ac:dyDescent="0.25">
      <c r="A81" s="1005" t="s">
        <v>1028</v>
      </c>
      <c r="B81" s="1006"/>
      <c r="C81" s="1006"/>
      <c r="D81" s="98" t="s">
        <v>999</v>
      </c>
      <c r="E81" s="76"/>
      <c r="F81" s="76">
        <f>SUM(F78:F80)</f>
        <v>3448</v>
      </c>
      <c r="G81" s="76">
        <f>SUM(G78:G80)</f>
        <v>4461</v>
      </c>
      <c r="H81" s="75">
        <f>SUM(H78:H80)</f>
        <v>5327</v>
      </c>
      <c r="I81" s="2"/>
      <c r="J81" s="2"/>
      <c r="K81" s="54"/>
      <c r="L81" s="54"/>
    </row>
    <row r="82" spans="1:13" x14ac:dyDescent="0.2">
      <c r="A82" s="54"/>
      <c r="B82" s="54"/>
      <c r="C82" s="54"/>
      <c r="D82" s="55"/>
      <c r="E82" s="54"/>
      <c r="F82" s="55"/>
      <c r="G82" s="54"/>
      <c r="H82" s="54"/>
      <c r="I82" s="2"/>
      <c r="J82" s="2"/>
      <c r="K82" s="54"/>
      <c r="L82" s="54"/>
    </row>
    <row r="83" spans="1:13" ht="13.5" thickBot="1" x14ac:dyDescent="0.25">
      <c r="A83" s="971" t="s">
        <v>1009</v>
      </c>
      <c r="B83" s="971"/>
      <c r="C83" s="971"/>
      <c r="D83" s="971"/>
      <c r="E83" s="182"/>
      <c r="F83" s="182"/>
      <c r="G83" s="182"/>
      <c r="H83" s="182"/>
      <c r="I83" s="2"/>
      <c r="J83" s="2"/>
      <c r="K83" s="54"/>
      <c r="L83" s="54"/>
    </row>
    <row r="84" spans="1:13" ht="26.25" customHeight="1" x14ac:dyDescent="0.2">
      <c r="A84" s="1012" t="s">
        <v>1082</v>
      </c>
      <c r="B84" s="1013"/>
      <c r="C84" s="73" t="s">
        <v>941</v>
      </c>
      <c r="D84" s="72" t="s">
        <v>999</v>
      </c>
      <c r="E84" s="113"/>
      <c r="F84" s="873">
        <f>'Интерактивный прайс-лист'!$F$26*VLOOKUP($C84,last!$B$1:$C$1698,2,0)</f>
        <v>158</v>
      </c>
      <c r="G84" s="954"/>
      <c r="H84" s="874"/>
      <c r="I84" s="54"/>
      <c r="J84" s="54"/>
      <c r="K84" s="54"/>
      <c r="L84" s="54"/>
    </row>
    <row r="85" spans="1:13" x14ac:dyDescent="0.2">
      <c r="A85" s="975" t="s">
        <v>1081</v>
      </c>
      <c r="B85" s="86" t="s">
        <v>1007</v>
      </c>
      <c r="C85" s="70" t="s">
        <v>965</v>
      </c>
      <c r="D85" s="85" t="s">
        <v>999</v>
      </c>
      <c r="E85" s="302"/>
      <c r="F85" s="875">
        <f>'Интерактивный прайс-лист'!$F$26*VLOOKUP($C85,last!$B$1:$C$1698,2,0)</f>
        <v>96</v>
      </c>
      <c r="G85" s="991"/>
      <c r="H85" s="876"/>
      <c r="I85" s="2"/>
      <c r="J85" s="2"/>
      <c r="K85" s="54"/>
      <c r="L85" s="54"/>
    </row>
    <row r="86" spans="1:13" x14ac:dyDescent="0.2">
      <c r="A86" s="975"/>
      <c r="B86" s="68" t="s">
        <v>1007</v>
      </c>
      <c r="C86" s="67" t="s">
        <v>964</v>
      </c>
      <c r="D86" s="66" t="s">
        <v>999</v>
      </c>
      <c r="E86" s="117"/>
      <c r="F86" s="875">
        <f>'Интерактивный прайс-лист'!$F$26*VLOOKUP($C86,last!$B$1:$C$1698,2,0)</f>
        <v>272</v>
      </c>
      <c r="G86" s="991"/>
      <c r="H86" s="876"/>
      <c r="I86" s="2"/>
      <c r="J86" s="2"/>
      <c r="K86" s="54"/>
      <c r="L86" s="54"/>
    </row>
    <row r="87" spans="1:13" ht="13.5" thickBot="1" x14ac:dyDescent="0.25">
      <c r="A87" s="996"/>
      <c r="B87" s="100" t="s">
        <v>1087</v>
      </c>
      <c r="C87" s="99" t="s">
        <v>946</v>
      </c>
      <c r="D87" s="77" t="s">
        <v>999</v>
      </c>
      <c r="E87" s="301"/>
      <c r="F87" s="955">
        <f>'Интерактивный прайс-лист'!$F$26*VLOOKUP($C87,last!$B$1:$C$1698,2,0)</f>
        <v>195</v>
      </c>
      <c r="G87" s="995"/>
      <c r="H87" s="956"/>
      <c r="I87" s="2"/>
      <c r="J87" s="2"/>
      <c r="K87" s="54"/>
      <c r="L87" s="54"/>
    </row>
    <row r="88" spans="1:13" x14ac:dyDescent="0.2">
      <c r="A88" s="54"/>
      <c r="B88" s="54"/>
      <c r="C88" s="54"/>
      <c r="D88" s="55"/>
      <c r="E88" s="55"/>
      <c r="F88" s="55"/>
      <c r="G88" s="54"/>
      <c r="H88" s="54"/>
      <c r="I88" s="54"/>
      <c r="J88" s="54"/>
      <c r="K88" s="54"/>
      <c r="L88" s="54"/>
    </row>
    <row r="89" spans="1:13" x14ac:dyDescent="0.2">
      <c r="A89" s="54"/>
      <c r="B89" s="54"/>
      <c r="C89" s="54"/>
      <c r="D89" s="55"/>
      <c r="E89" s="55"/>
      <c r="F89" s="55"/>
      <c r="G89" s="54"/>
      <c r="H89" s="54"/>
      <c r="I89" s="54"/>
      <c r="J89" s="54"/>
      <c r="K89" s="54"/>
      <c r="L89" s="54"/>
    </row>
    <row r="90" spans="1:13" s="95" customFormat="1" ht="13.5" thickBot="1" x14ac:dyDescent="0.25">
      <c r="A90" s="97" t="s">
        <v>1020</v>
      </c>
      <c r="B90" s="97"/>
      <c r="C90" s="97"/>
      <c r="D90" s="97" t="s">
        <v>1023</v>
      </c>
      <c r="E90" s="96"/>
      <c r="F90" s="96"/>
      <c r="G90" s="96"/>
      <c r="H90" s="96"/>
      <c r="I90" s="96"/>
      <c r="J90" s="96"/>
      <c r="K90" s="96"/>
      <c r="L90" s="96"/>
      <c r="M90" s="96"/>
    </row>
    <row r="91" spans="1:13" x14ac:dyDescent="0.2">
      <c r="A91" s="879" t="s">
        <v>1019</v>
      </c>
      <c r="B91" s="880"/>
      <c r="C91" s="108"/>
      <c r="D91" s="107"/>
      <c r="E91" s="106"/>
      <c r="F91" s="106" t="s">
        <v>735</v>
      </c>
      <c r="G91" s="106" t="s">
        <v>734</v>
      </c>
      <c r="H91" s="105" t="s">
        <v>733</v>
      </c>
      <c r="I91" s="2"/>
      <c r="J91" s="2"/>
      <c r="K91" s="54"/>
      <c r="L91" s="54"/>
    </row>
    <row r="92" spans="1:13" x14ac:dyDescent="0.2">
      <c r="A92" s="1007" t="s">
        <v>1071</v>
      </c>
      <c r="B92" s="1008"/>
      <c r="C92" s="284"/>
      <c r="D92" s="283"/>
      <c r="E92" s="282"/>
      <c r="F92" s="282" t="s">
        <v>927</v>
      </c>
      <c r="G92" s="282" t="s">
        <v>927</v>
      </c>
      <c r="H92" s="281" t="s">
        <v>927</v>
      </c>
      <c r="I92" s="2"/>
      <c r="J92" s="2"/>
      <c r="K92" s="54"/>
      <c r="L92" s="54"/>
    </row>
    <row r="93" spans="1:13" ht="13.5" thickBot="1" x14ac:dyDescent="0.25">
      <c r="A93" s="890" t="s">
        <v>1018</v>
      </c>
      <c r="B93" s="891"/>
      <c r="C93" s="104"/>
      <c r="D93" s="103"/>
      <c r="E93" s="102"/>
      <c r="F93" s="761" t="s">
        <v>1660</v>
      </c>
      <c r="G93" s="761" t="s">
        <v>1662</v>
      </c>
      <c r="H93" s="762" t="s">
        <v>1663</v>
      </c>
      <c r="I93" s="2"/>
      <c r="J93" s="2"/>
      <c r="K93" s="54"/>
      <c r="L93" s="54"/>
    </row>
    <row r="94" spans="1:13" x14ac:dyDescent="0.2">
      <c r="A94" s="889" t="s">
        <v>1017</v>
      </c>
      <c r="B94" s="893"/>
      <c r="C94" s="86" t="s">
        <v>1088</v>
      </c>
      <c r="D94" s="188" t="s">
        <v>1014</v>
      </c>
      <c r="E94" s="138"/>
      <c r="F94" s="138">
        <v>3.4</v>
      </c>
      <c r="G94" s="138">
        <v>5</v>
      </c>
      <c r="H94" s="121">
        <v>5.7</v>
      </c>
      <c r="I94" s="2"/>
      <c r="J94" s="2"/>
      <c r="K94" s="54"/>
      <c r="L94" s="54"/>
    </row>
    <row r="95" spans="1:13" x14ac:dyDescent="0.2">
      <c r="A95" s="865" t="s">
        <v>1016</v>
      </c>
      <c r="B95" s="867"/>
      <c r="C95" s="82" t="s">
        <v>1088</v>
      </c>
      <c r="D95" s="185" t="s">
        <v>1014</v>
      </c>
      <c r="E95" s="135"/>
      <c r="F95" s="135">
        <v>4.2</v>
      </c>
      <c r="G95" s="135">
        <v>6</v>
      </c>
      <c r="H95" s="118">
        <v>7</v>
      </c>
      <c r="I95" s="2"/>
      <c r="J95" s="2"/>
      <c r="K95" s="54"/>
      <c r="L95" s="54"/>
    </row>
    <row r="96" spans="1:13" x14ac:dyDescent="0.2">
      <c r="A96" s="865" t="s">
        <v>1012</v>
      </c>
      <c r="B96" s="867"/>
      <c r="C96" s="867"/>
      <c r="D96" s="185" t="s">
        <v>999</v>
      </c>
      <c r="E96" s="79"/>
      <c r="F96" s="79">
        <f>'Интерактивный прайс-лист'!$F$26*VLOOKUP(F91,last!$B$1:$C$2082,2,0)</f>
        <v>1192</v>
      </c>
      <c r="G96" s="79">
        <f>'Интерактивный прайс-лист'!$F$26*VLOOKUP(G91,last!$B$1:$C$2082,2,0)</f>
        <v>1332</v>
      </c>
      <c r="H96" s="78">
        <f>'Интерактивный прайс-лист'!$F$26*VLOOKUP(H91,last!$B$1:$C$2082,2,0)</f>
        <v>1389</v>
      </c>
      <c r="I96" s="2"/>
      <c r="J96" s="2"/>
      <c r="K96" s="54"/>
      <c r="L96" s="54"/>
    </row>
    <row r="97" spans="1:12" x14ac:dyDescent="0.2">
      <c r="A97" s="865" t="s">
        <v>1070</v>
      </c>
      <c r="B97" s="867"/>
      <c r="C97" s="67" t="s">
        <v>927</v>
      </c>
      <c r="D97" s="185" t="s">
        <v>999</v>
      </c>
      <c r="E97" s="79"/>
      <c r="F97" s="79">
        <f>'Интерактивный прайс-лист'!$F$26*VLOOKUP(F92,last!$B$1:$C$2082,2,0)</f>
        <v>550</v>
      </c>
      <c r="G97" s="79">
        <f>'Интерактивный прайс-лист'!$F$26*VLOOKUP(G92,last!$B$1:$C$2082,2,0)</f>
        <v>550</v>
      </c>
      <c r="H97" s="78">
        <f>'Интерактивный прайс-лист'!$F$26*VLOOKUP(H92,last!$B$1:$C$2082,2,0)</f>
        <v>550</v>
      </c>
      <c r="I97" s="2"/>
      <c r="J97" s="2"/>
      <c r="K97" s="54"/>
      <c r="L97" s="54"/>
    </row>
    <row r="98" spans="1:12" x14ac:dyDescent="0.2">
      <c r="A98" s="865" t="s">
        <v>1011</v>
      </c>
      <c r="B98" s="867"/>
      <c r="C98" s="867"/>
      <c r="D98" s="185" t="s">
        <v>999</v>
      </c>
      <c r="E98" s="79"/>
      <c r="F98" s="79">
        <f>'Интерактивный прайс-лист'!$F$26*VLOOKUP(F93,last!$B$1:$C$2082,2,0)</f>
        <v>1752</v>
      </c>
      <c r="G98" s="79">
        <f>'Интерактивный прайс-лист'!$F$26*VLOOKUP(G93,last!$B$1:$C$2082,2,0)</f>
        <v>2625</v>
      </c>
      <c r="H98" s="78">
        <f>'Интерактивный прайс-лист'!$F$26*VLOOKUP(H93,last!$B$1:$C$2082,2,0)</f>
        <v>3434</v>
      </c>
      <c r="I98" s="2"/>
      <c r="J98" s="2"/>
      <c r="K98" s="54"/>
      <c r="L98" s="54"/>
    </row>
    <row r="99" spans="1:12" ht="13.5" thickBot="1" x14ac:dyDescent="0.25">
      <c r="A99" s="1005" t="s">
        <v>1028</v>
      </c>
      <c r="B99" s="1006"/>
      <c r="C99" s="1006"/>
      <c r="D99" s="98" t="s">
        <v>999</v>
      </c>
      <c r="E99" s="76"/>
      <c r="F99" s="76">
        <f>SUM(F96:F98)</f>
        <v>3494</v>
      </c>
      <c r="G99" s="76">
        <f>SUM(G96:G98)</f>
        <v>4507</v>
      </c>
      <c r="H99" s="75">
        <f>SUM(H96:H98)</f>
        <v>5373</v>
      </c>
      <c r="I99" s="2"/>
      <c r="J99" s="2"/>
      <c r="K99" s="54"/>
      <c r="L99" s="54"/>
    </row>
    <row r="100" spans="1:12" x14ac:dyDescent="0.2">
      <c r="A100" s="54"/>
      <c r="B100" s="54"/>
      <c r="C100" s="54"/>
      <c r="D100" s="55"/>
      <c r="E100" s="54"/>
      <c r="F100" s="55"/>
      <c r="G100" s="54"/>
      <c r="H100" s="54"/>
      <c r="I100" s="2"/>
      <c r="J100" s="2"/>
      <c r="K100" s="54"/>
      <c r="L100" s="54"/>
    </row>
    <row r="101" spans="1:12" ht="13.5" thickBot="1" x14ac:dyDescent="0.25">
      <c r="A101" s="971" t="s">
        <v>1009</v>
      </c>
      <c r="B101" s="971"/>
      <c r="C101" s="971"/>
      <c r="D101" s="971"/>
      <c r="E101" s="182"/>
      <c r="F101" s="182"/>
      <c r="G101" s="182"/>
      <c r="H101" s="182"/>
      <c r="I101" s="2"/>
      <c r="J101" s="2"/>
      <c r="K101" s="54"/>
      <c r="L101" s="54"/>
    </row>
    <row r="102" spans="1:12" ht="26.25" customHeight="1" x14ac:dyDescent="0.2">
      <c r="A102" s="1012" t="s">
        <v>1082</v>
      </c>
      <c r="B102" s="1013"/>
      <c r="C102" s="73" t="s">
        <v>941</v>
      </c>
      <c r="D102" s="72" t="s">
        <v>999</v>
      </c>
      <c r="E102" s="113"/>
      <c r="F102" s="873">
        <f>'Интерактивный прайс-лист'!$F$26*VLOOKUP($C102,last!$B$1:$C$1698,2,0)</f>
        <v>158</v>
      </c>
      <c r="G102" s="954"/>
      <c r="H102" s="874"/>
      <c r="I102" s="54"/>
      <c r="J102" s="54"/>
      <c r="K102" s="54"/>
      <c r="L102" s="54"/>
    </row>
    <row r="103" spans="1:12" x14ac:dyDescent="0.2">
      <c r="A103" s="975" t="s">
        <v>1081</v>
      </c>
      <c r="B103" s="86" t="s">
        <v>1007</v>
      </c>
      <c r="C103" s="70" t="s">
        <v>965</v>
      </c>
      <c r="D103" s="188" t="s">
        <v>999</v>
      </c>
      <c r="E103" s="302"/>
      <c r="F103" s="875">
        <f>'Интерактивный прайс-лист'!$F$26*VLOOKUP($C103,last!$B$1:$C$1698,2,0)</f>
        <v>96</v>
      </c>
      <c r="G103" s="991"/>
      <c r="H103" s="876"/>
      <c r="I103" s="2"/>
      <c r="J103" s="2"/>
      <c r="K103" s="54"/>
      <c r="L103" s="54"/>
    </row>
    <row r="104" spans="1:12" x14ac:dyDescent="0.2">
      <c r="A104" s="975"/>
      <c r="B104" s="68" t="s">
        <v>1007</v>
      </c>
      <c r="C104" s="67" t="s">
        <v>964</v>
      </c>
      <c r="D104" s="185" t="s">
        <v>999</v>
      </c>
      <c r="E104" s="117"/>
      <c r="F104" s="875">
        <f>'Интерактивный прайс-лист'!$F$26*VLOOKUP($C104,last!$B$1:$C$1698,2,0)</f>
        <v>272</v>
      </c>
      <c r="G104" s="991"/>
      <c r="H104" s="876"/>
      <c r="I104" s="2"/>
      <c r="J104" s="2"/>
      <c r="K104" s="54"/>
      <c r="L104" s="54"/>
    </row>
    <row r="105" spans="1:12" ht="13.5" thickBot="1" x14ac:dyDescent="0.25">
      <c r="A105" s="996"/>
      <c r="B105" s="100" t="s">
        <v>1087</v>
      </c>
      <c r="C105" s="99" t="s">
        <v>946</v>
      </c>
      <c r="D105" s="98" t="s">
        <v>999</v>
      </c>
      <c r="E105" s="301"/>
      <c r="F105" s="955">
        <f>'Интерактивный прайс-лист'!$F$26*VLOOKUP($C105,last!$B$1:$C$1698,2,0)</f>
        <v>195</v>
      </c>
      <c r="G105" s="995"/>
      <c r="H105" s="956"/>
      <c r="I105" s="2"/>
      <c r="J105" s="2"/>
      <c r="K105" s="54"/>
      <c r="L105" s="54"/>
    </row>
    <row r="106" spans="1:12" x14ac:dyDescent="0.2">
      <c r="A106" s="54"/>
      <c r="B106" s="54"/>
      <c r="C106" s="54"/>
      <c r="D106" s="55"/>
      <c r="E106" s="55"/>
      <c r="F106" s="55"/>
      <c r="G106" s="54"/>
      <c r="H106" s="54"/>
      <c r="I106" s="54"/>
      <c r="J106" s="54"/>
      <c r="K106" s="54"/>
      <c r="L106" s="54"/>
    </row>
    <row r="107" spans="1:12" s="96" customFormat="1" ht="13.5" thickBot="1" x14ac:dyDescent="0.25">
      <c r="A107" s="97" t="s">
        <v>1020</v>
      </c>
      <c r="B107" s="97"/>
      <c r="C107" s="97"/>
      <c r="D107" s="97" t="s">
        <v>1023</v>
      </c>
    </row>
    <row r="108" spans="1:12" x14ac:dyDescent="0.2">
      <c r="A108" s="879" t="s">
        <v>1019</v>
      </c>
      <c r="B108" s="880"/>
      <c r="C108" s="108"/>
      <c r="D108" s="107"/>
      <c r="E108" s="106"/>
      <c r="F108" s="106" t="s">
        <v>735</v>
      </c>
      <c r="G108" s="106" t="s">
        <v>734</v>
      </c>
      <c r="H108" s="105" t="s">
        <v>733</v>
      </c>
      <c r="I108" s="2"/>
      <c r="J108" s="2"/>
      <c r="K108" s="54"/>
      <c r="L108" s="54"/>
    </row>
    <row r="109" spans="1:12" x14ac:dyDescent="0.2">
      <c r="A109" s="1007" t="s">
        <v>1071</v>
      </c>
      <c r="B109" s="1008"/>
      <c r="C109" s="284"/>
      <c r="D109" s="283"/>
      <c r="E109" s="282"/>
      <c r="F109" s="282" t="s">
        <v>928</v>
      </c>
      <c r="G109" s="282" t="s">
        <v>928</v>
      </c>
      <c r="H109" s="281" t="s">
        <v>928</v>
      </c>
      <c r="I109" s="2"/>
      <c r="J109" s="2"/>
      <c r="K109" s="54"/>
      <c r="L109" s="54"/>
    </row>
    <row r="110" spans="1:12" ht="13.5" thickBot="1" x14ac:dyDescent="0.25">
      <c r="A110" s="890" t="s">
        <v>1018</v>
      </c>
      <c r="B110" s="891"/>
      <c r="C110" s="104"/>
      <c r="D110" s="103"/>
      <c r="E110" s="102"/>
      <c r="F110" s="761" t="s">
        <v>1660</v>
      </c>
      <c r="G110" s="761" t="s">
        <v>1662</v>
      </c>
      <c r="H110" s="762" t="s">
        <v>1663</v>
      </c>
      <c r="I110" s="2"/>
      <c r="J110" s="2"/>
      <c r="K110" s="54"/>
      <c r="L110" s="54"/>
    </row>
    <row r="111" spans="1:12" x14ac:dyDescent="0.2">
      <c r="A111" s="889" t="s">
        <v>1017</v>
      </c>
      <c r="B111" s="893"/>
      <c r="C111" s="86" t="s">
        <v>1088</v>
      </c>
      <c r="D111" s="188" t="s">
        <v>1014</v>
      </c>
      <c r="E111" s="138"/>
      <c r="F111" s="138">
        <v>3.4</v>
      </c>
      <c r="G111" s="138">
        <v>5</v>
      </c>
      <c r="H111" s="121">
        <v>5.7</v>
      </c>
      <c r="I111" s="2"/>
      <c r="J111" s="2"/>
      <c r="K111" s="54"/>
      <c r="L111" s="54"/>
    </row>
    <row r="112" spans="1:12" x14ac:dyDescent="0.2">
      <c r="A112" s="865" t="s">
        <v>1016</v>
      </c>
      <c r="B112" s="867"/>
      <c r="C112" s="82" t="s">
        <v>1088</v>
      </c>
      <c r="D112" s="185" t="s">
        <v>1014</v>
      </c>
      <c r="E112" s="135"/>
      <c r="F112" s="135">
        <v>4.2</v>
      </c>
      <c r="G112" s="135">
        <v>6</v>
      </c>
      <c r="H112" s="118">
        <v>7</v>
      </c>
      <c r="I112" s="2"/>
      <c r="J112" s="2"/>
      <c r="K112" s="54"/>
      <c r="L112" s="54"/>
    </row>
    <row r="113" spans="1:12" x14ac:dyDescent="0.2">
      <c r="A113" s="865" t="s">
        <v>1012</v>
      </c>
      <c r="B113" s="867"/>
      <c r="C113" s="867"/>
      <c r="D113" s="185" t="s">
        <v>999</v>
      </c>
      <c r="E113" s="79"/>
      <c r="F113" s="79">
        <f>'Интерактивный прайс-лист'!$F$26*VLOOKUP(F108,last!$B$1:$C$2082,2,0)</f>
        <v>1192</v>
      </c>
      <c r="G113" s="79">
        <f>'Интерактивный прайс-лист'!$F$26*VLOOKUP(G108,last!$B$1:$C$2082,2,0)</f>
        <v>1332</v>
      </c>
      <c r="H113" s="78">
        <f>'Интерактивный прайс-лист'!$F$26*VLOOKUP(H108,last!$B$1:$C$2082,2,0)</f>
        <v>1389</v>
      </c>
      <c r="I113" s="2"/>
      <c r="J113" s="2"/>
      <c r="K113" s="54"/>
      <c r="L113" s="54"/>
    </row>
    <row r="114" spans="1:12" x14ac:dyDescent="0.2">
      <c r="A114" s="865" t="s">
        <v>1070</v>
      </c>
      <c r="B114" s="867"/>
      <c r="C114" s="67" t="s">
        <v>1083</v>
      </c>
      <c r="D114" s="185" t="s">
        <v>999</v>
      </c>
      <c r="E114" s="79"/>
      <c r="F114" s="79">
        <f>'Интерактивный прайс-лист'!$F$26*VLOOKUP(F109,last!$B$1:$C$2082,2,0)</f>
        <v>1201</v>
      </c>
      <c r="G114" s="79">
        <f>'Интерактивный прайс-лист'!$F$26*VLOOKUP(G109,last!$B$1:$C$2082,2,0)</f>
        <v>1201</v>
      </c>
      <c r="H114" s="78">
        <f>'Интерактивный прайс-лист'!$F$26*VLOOKUP(H109,last!$B$1:$C$2082,2,0)</f>
        <v>1201</v>
      </c>
      <c r="I114" s="2"/>
      <c r="J114" s="2"/>
      <c r="K114" s="54"/>
      <c r="L114" s="54"/>
    </row>
    <row r="115" spans="1:12" x14ac:dyDescent="0.2">
      <c r="A115" s="865" t="s">
        <v>1011</v>
      </c>
      <c r="B115" s="867"/>
      <c r="C115" s="867"/>
      <c r="D115" s="185" t="s">
        <v>999</v>
      </c>
      <c r="E115" s="79"/>
      <c r="F115" s="79">
        <f>'Интерактивный прайс-лист'!$F$26*VLOOKUP(F110,last!$B$1:$C$2082,2,0)</f>
        <v>1752</v>
      </c>
      <c r="G115" s="79">
        <f>'Интерактивный прайс-лист'!$F$26*VLOOKUP(G110,last!$B$1:$C$2082,2,0)</f>
        <v>2625</v>
      </c>
      <c r="H115" s="78">
        <f>'Интерактивный прайс-лист'!$F$26*VLOOKUP(H110,last!$B$1:$C$2082,2,0)</f>
        <v>3434</v>
      </c>
      <c r="I115" s="2"/>
      <c r="J115" s="2"/>
      <c r="K115" s="54"/>
      <c r="L115" s="54"/>
    </row>
    <row r="116" spans="1:12" ht="13.5" thickBot="1" x14ac:dyDescent="0.25">
      <c r="A116" s="1005" t="s">
        <v>1028</v>
      </c>
      <c r="B116" s="1006"/>
      <c r="C116" s="1006"/>
      <c r="D116" s="98" t="s">
        <v>999</v>
      </c>
      <c r="E116" s="76"/>
      <c r="F116" s="76">
        <f>SUM(F113:F115)</f>
        <v>4145</v>
      </c>
      <c r="G116" s="76">
        <f>SUM(G113:G115)</f>
        <v>5158</v>
      </c>
      <c r="H116" s="75">
        <f>SUM(H113:H115)</f>
        <v>6024</v>
      </c>
      <c r="I116" s="2"/>
      <c r="J116" s="2"/>
      <c r="K116" s="54"/>
      <c r="L116" s="54"/>
    </row>
    <row r="117" spans="1:12" x14ac:dyDescent="0.2">
      <c r="A117" s="54"/>
      <c r="B117" s="54"/>
      <c r="C117" s="54"/>
      <c r="D117" s="55"/>
      <c r="E117" s="54"/>
      <c r="F117" s="55"/>
      <c r="G117" s="54"/>
      <c r="H117" s="54"/>
      <c r="I117" s="2"/>
      <c r="J117" s="2"/>
      <c r="K117" s="54"/>
      <c r="L117" s="54"/>
    </row>
    <row r="118" spans="1:12" ht="13.5" thickBot="1" x14ac:dyDescent="0.25">
      <c r="A118" s="971" t="s">
        <v>1009</v>
      </c>
      <c r="B118" s="971"/>
      <c r="C118" s="971"/>
      <c r="D118" s="971"/>
      <c r="E118" s="182"/>
      <c r="F118" s="182"/>
      <c r="G118" s="182"/>
      <c r="H118" s="182"/>
      <c r="I118" s="2"/>
      <c r="J118" s="2"/>
      <c r="K118" s="54"/>
      <c r="L118" s="54"/>
    </row>
    <row r="119" spans="1:12" ht="26.25" customHeight="1" x14ac:dyDescent="0.2">
      <c r="A119" s="1012" t="s">
        <v>1082</v>
      </c>
      <c r="B119" s="1013"/>
      <c r="C119" s="73" t="s">
        <v>941</v>
      </c>
      <c r="D119" s="72" t="s">
        <v>999</v>
      </c>
      <c r="E119" s="113"/>
      <c r="F119" s="873">
        <f>'Интерактивный прайс-лист'!$F$26*VLOOKUP($C119,last!$B$1:$C$1698,2,0)</f>
        <v>158</v>
      </c>
      <c r="G119" s="954"/>
      <c r="H119" s="874"/>
      <c r="I119" s="54"/>
      <c r="J119" s="54"/>
      <c r="K119" s="54"/>
      <c r="L119" s="54"/>
    </row>
    <row r="120" spans="1:12" x14ac:dyDescent="0.2">
      <c r="A120" s="975" t="s">
        <v>1081</v>
      </c>
      <c r="B120" s="86" t="s">
        <v>1007</v>
      </c>
      <c r="C120" s="70" t="s">
        <v>965</v>
      </c>
      <c r="D120" s="188" t="s">
        <v>999</v>
      </c>
      <c r="E120" s="302"/>
      <c r="F120" s="875">
        <f>'Интерактивный прайс-лист'!$F$26*VLOOKUP($C120,last!$B$1:$C$1698,2,0)</f>
        <v>96</v>
      </c>
      <c r="G120" s="991"/>
      <c r="H120" s="876"/>
      <c r="I120" s="2"/>
      <c r="J120" s="2"/>
      <c r="K120" s="54"/>
      <c r="L120" s="54"/>
    </row>
    <row r="121" spans="1:12" x14ac:dyDescent="0.2">
      <c r="A121" s="975"/>
      <c r="B121" s="68" t="s">
        <v>1007</v>
      </c>
      <c r="C121" s="67" t="s">
        <v>964</v>
      </c>
      <c r="D121" s="185" t="s">
        <v>999</v>
      </c>
      <c r="E121" s="117"/>
      <c r="F121" s="875">
        <f>'Интерактивный прайс-лист'!$F$26*VLOOKUP($C121,last!$B$1:$C$1698,2,0)</f>
        <v>272</v>
      </c>
      <c r="G121" s="991"/>
      <c r="H121" s="876"/>
      <c r="I121" s="2"/>
      <c r="J121" s="2"/>
      <c r="K121" s="54"/>
      <c r="L121" s="54"/>
    </row>
    <row r="122" spans="1:12" ht="13.5" thickBot="1" x14ac:dyDescent="0.25">
      <c r="A122" s="996"/>
      <c r="B122" s="100" t="s">
        <v>1087</v>
      </c>
      <c r="C122" s="99" t="s">
        <v>946</v>
      </c>
      <c r="D122" s="98" t="s">
        <v>999</v>
      </c>
      <c r="E122" s="301"/>
      <c r="F122" s="955">
        <f>'Интерактивный прайс-лист'!$F$26*VLOOKUP($C122,last!$B$1:$C$1698,2,0)</f>
        <v>195</v>
      </c>
      <c r="G122" s="995"/>
      <c r="H122" s="956"/>
      <c r="I122" s="2"/>
      <c r="J122" s="2"/>
      <c r="K122" s="54"/>
      <c r="L122" s="54"/>
    </row>
    <row r="123" spans="1:12" x14ac:dyDescent="0.2">
      <c r="A123" s="54"/>
      <c r="B123" s="54"/>
      <c r="C123" s="54"/>
      <c r="D123" s="55"/>
      <c r="E123" s="55"/>
      <c r="F123" s="55"/>
      <c r="G123" s="54"/>
      <c r="H123" s="54"/>
      <c r="I123" s="54"/>
      <c r="J123" s="54"/>
      <c r="K123" s="54"/>
      <c r="L123" s="54"/>
    </row>
    <row r="124" spans="1:12" x14ac:dyDescent="0.2">
      <c r="A124" s="54"/>
      <c r="B124" s="54"/>
      <c r="C124" s="54"/>
      <c r="D124" s="55"/>
      <c r="E124" s="54"/>
      <c r="F124" s="54"/>
      <c r="G124" s="54"/>
      <c r="H124" s="2"/>
      <c r="I124" s="54"/>
      <c r="J124" s="54"/>
      <c r="K124" s="54"/>
      <c r="L124" s="54"/>
    </row>
    <row r="125" spans="1:12" ht="13.5" thickBot="1" x14ac:dyDescent="0.25">
      <c r="A125" s="97" t="s">
        <v>1020</v>
      </c>
      <c r="B125" s="97"/>
      <c r="C125" s="97"/>
      <c r="D125" s="97" t="s">
        <v>1023</v>
      </c>
      <c r="E125" s="96"/>
      <c r="F125" s="96"/>
      <c r="G125" s="96"/>
      <c r="H125" s="96"/>
      <c r="I125" s="96"/>
      <c r="J125" s="96"/>
      <c r="K125" s="96"/>
      <c r="L125" s="96"/>
    </row>
    <row r="126" spans="1:12" x14ac:dyDescent="0.2">
      <c r="A126" s="879" t="s">
        <v>1019</v>
      </c>
      <c r="B126" s="880"/>
      <c r="C126" s="108"/>
      <c r="D126" s="107"/>
      <c r="E126" s="106"/>
      <c r="F126" s="106"/>
      <c r="G126" s="106"/>
      <c r="H126" s="106"/>
      <c r="I126" s="300" t="s">
        <v>732</v>
      </c>
      <c r="J126" s="300" t="s">
        <v>738</v>
      </c>
      <c r="K126" s="300" t="s">
        <v>737</v>
      </c>
      <c r="L126" s="299" t="s">
        <v>736</v>
      </c>
    </row>
    <row r="127" spans="1:12" x14ac:dyDescent="0.2">
      <c r="A127" s="1007" t="s">
        <v>1071</v>
      </c>
      <c r="B127" s="1008"/>
      <c r="C127" s="284"/>
      <c r="D127" s="283"/>
      <c r="E127" s="282"/>
      <c r="F127" s="282"/>
      <c r="G127" s="282"/>
      <c r="H127" s="282"/>
      <c r="I127" s="282" t="s">
        <v>929</v>
      </c>
      <c r="J127" s="282" t="s">
        <v>929</v>
      </c>
      <c r="K127" s="282" t="s">
        <v>929</v>
      </c>
      <c r="L127" s="281" t="s">
        <v>929</v>
      </c>
    </row>
    <row r="128" spans="1:12" ht="13.5" thickBot="1" x14ac:dyDescent="0.25">
      <c r="A128" s="890" t="s">
        <v>1018</v>
      </c>
      <c r="B128" s="891"/>
      <c r="C128" s="104"/>
      <c r="D128" s="103"/>
      <c r="E128" s="102"/>
      <c r="F128" s="102"/>
      <c r="G128" s="102"/>
      <c r="H128" s="102"/>
      <c r="I128" s="102" t="s">
        <v>57</v>
      </c>
      <c r="J128" s="102" t="s">
        <v>56</v>
      </c>
      <c r="K128" s="102" t="s">
        <v>55</v>
      </c>
      <c r="L128" s="101" t="s">
        <v>98</v>
      </c>
    </row>
    <row r="129" spans="1:12" x14ac:dyDescent="0.2">
      <c r="A129" s="889" t="s">
        <v>1017</v>
      </c>
      <c r="B129" s="893"/>
      <c r="C129" s="86" t="s">
        <v>1015</v>
      </c>
      <c r="D129" s="188" t="s">
        <v>1014</v>
      </c>
      <c r="E129" s="84"/>
      <c r="F129" s="84"/>
      <c r="G129" s="84"/>
      <c r="H129" s="84"/>
      <c r="I129" s="138">
        <v>6.8</v>
      </c>
      <c r="J129" s="138">
        <v>9.5</v>
      </c>
      <c r="K129" s="138">
        <v>12</v>
      </c>
      <c r="L129" s="121">
        <v>13.4</v>
      </c>
    </row>
    <row r="130" spans="1:12" x14ac:dyDescent="0.2">
      <c r="A130" s="865" t="s">
        <v>1016</v>
      </c>
      <c r="B130" s="867"/>
      <c r="C130" s="82" t="s">
        <v>1015</v>
      </c>
      <c r="D130" s="185" t="s">
        <v>1014</v>
      </c>
      <c r="E130" s="81"/>
      <c r="F130" s="81"/>
      <c r="G130" s="81"/>
      <c r="H130" s="81"/>
      <c r="I130" s="135">
        <v>7.5</v>
      </c>
      <c r="J130" s="135">
        <v>10.8</v>
      </c>
      <c r="K130" s="135">
        <v>13.5</v>
      </c>
      <c r="L130" s="118">
        <v>15.5</v>
      </c>
    </row>
    <row r="131" spans="1:12" x14ac:dyDescent="0.2">
      <c r="A131" s="865" t="s">
        <v>1012</v>
      </c>
      <c r="B131" s="867"/>
      <c r="C131" s="867"/>
      <c r="D131" s="185" t="s">
        <v>999</v>
      </c>
      <c r="E131" s="79"/>
      <c r="F131" s="79"/>
      <c r="G131" s="79"/>
      <c r="H131" s="79"/>
      <c r="I131" s="79">
        <f>'Интерактивный прайс-лист'!$F$26*VLOOKUP(I126,last!$B$1:$C$2082,2,0)</f>
        <v>1996</v>
      </c>
      <c r="J131" s="79">
        <f>'Интерактивный прайс-лист'!$F$26*VLOOKUP(J126,last!$B$1:$C$2082,2,0)</f>
        <v>2276</v>
      </c>
      <c r="K131" s="79">
        <f>'Интерактивный прайс-лист'!$F$26*VLOOKUP(K126,last!$B$1:$C$2082,2,0)</f>
        <v>2565</v>
      </c>
      <c r="L131" s="78">
        <f>'Интерактивный прайс-лист'!$F$26*VLOOKUP(L126,last!$B$1:$C$2082,2,0)</f>
        <v>3065</v>
      </c>
    </row>
    <row r="132" spans="1:12" x14ac:dyDescent="0.2">
      <c r="A132" s="865" t="s">
        <v>1070</v>
      </c>
      <c r="B132" s="867"/>
      <c r="C132" s="67" t="s">
        <v>929</v>
      </c>
      <c r="D132" s="185" t="s">
        <v>999</v>
      </c>
      <c r="E132" s="79"/>
      <c r="F132" s="79"/>
      <c r="G132" s="79"/>
      <c r="H132" s="79"/>
      <c r="I132" s="79">
        <f>'Интерактивный прайс-лист'!$F$26*VLOOKUP(I127,last!$B$1:$C$2082,2,0)</f>
        <v>504</v>
      </c>
      <c r="J132" s="79">
        <f>'Интерактивный прайс-лист'!$F$26*VLOOKUP(J127,last!$B$1:$C$2082,2,0)</f>
        <v>504</v>
      </c>
      <c r="K132" s="79">
        <f>'Интерактивный прайс-лист'!$F$26*VLOOKUP(K127,last!$B$1:$C$2082,2,0)</f>
        <v>504</v>
      </c>
      <c r="L132" s="78">
        <f>'Интерактивный прайс-лист'!$F$26*VLOOKUP(L127,last!$B$1:$C$2082,2,0)</f>
        <v>504</v>
      </c>
    </row>
    <row r="133" spans="1:12" x14ac:dyDescent="0.2">
      <c r="A133" s="865" t="s">
        <v>1011</v>
      </c>
      <c r="B133" s="867"/>
      <c r="C133" s="867"/>
      <c r="D133" s="185" t="s">
        <v>999</v>
      </c>
      <c r="E133" s="79"/>
      <c r="F133" s="79"/>
      <c r="G133" s="79"/>
      <c r="H133" s="79"/>
      <c r="I133" s="79">
        <f>'Интерактивный прайс-лист'!$F$26*VLOOKUP(I128,last!$B$1:$C$2082,2,0)</f>
        <v>4412</v>
      </c>
      <c r="J133" s="79">
        <f>'Интерактивный прайс-лист'!$F$26*VLOOKUP(J128,last!$B$1:$C$2082,2,0)</f>
        <v>5038</v>
      </c>
      <c r="K133" s="79">
        <f>'Интерактивный прайс-лист'!$F$26*VLOOKUP(K128,last!$B$1:$C$2082,2,0)</f>
        <v>5671</v>
      </c>
      <c r="L133" s="78">
        <f>'Интерактивный прайс-лист'!$F$26*VLOOKUP(L128,last!$B$1:$C$2082,2,0)</f>
        <v>6356</v>
      </c>
    </row>
    <row r="134" spans="1:12" ht="13.5" thickBot="1" x14ac:dyDescent="0.25">
      <c r="A134" s="1005" t="s">
        <v>1028</v>
      </c>
      <c r="B134" s="1006"/>
      <c r="C134" s="1006"/>
      <c r="D134" s="98" t="s">
        <v>999</v>
      </c>
      <c r="E134" s="76"/>
      <c r="F134" s="76"/>
      <c r="G134" s="76"/>
      <c r="H134" s="76"/>
      <c r="I134" s="76">
        <f>SUM(I131:I133)</f>
        <v>6912</v>
      </c>
      <c r="J134" s="76">
        <f>SUM(J131:J133)</f>
        <v>7818</v>
      </c>
      <c r="K134" s="76">
        <f>SUM(K131:K133)</f>
        <v>8740</v>
      </c>
      <c r="L134" s="75">
        <f>SUM(L131:L133)</f>
        <v>9925</v>
      </c>
    </row>
    <row r="135" spans="1:12" x14ac:dyDescent="0.2">
      <c r="A135" s="54"/>
      <c r="B135" s="54"/>
      <c r="C135" s="54"/>
      <c r="D135" s="55"/>
      <c r="E135" s="54"/>
      <c r="F135" s="54"/>
      <c r="G135" s="54"/>
      <c r="H135" s="54"/>
      <c r="I135" s="54"/>
      <c r="J135" s="54"/>
      <c r="K135" s="54"/>
      <c r="L135" s="54"/>
    </row>
    <row r="136" spans="1:12" ht="13.5" thickBot="1" x14ac:dyDescent="0.25">
      <c r="A136" s="971" t="s">
        <v>1009</v>
      </c>
      <c r="B136" s="971"/>
      <c r="C136" s="971"/>
      <c r="D136" s="971"/>
      <c r="E136" s="182"/>
      <c r="F136" s="182"/>
      <c r="G136" s="182"/>
      <c r="H136" s="182"/>
      <c r="I136" s="182"/>
      <c r="J136" s="182"/>
      <c r="K136" s="182"/>
      <c r="L136" s="182"/>
    </row>
    <row r="137" spans="1:12" ht="26.25" customHeight="1" x14ac:dyDescent="0.2">
      <c r="A137" s="1014" t="s">
        <v>1082</v>
      </c>
      <c r="B137" s="1013"/>
      <c r="C137" s="73" t="s">
        <v>941</v>
      </c>
      <c r="D137" s="72" t="s">
        <v>999</v>
      </c>
      <c r="E137" s="280"/>
      <c r="F137" s="279"/>
      <c r="G137" s="279"/>
      <c r="H137" s="279"/>
      <c r="I137" s="873">
        <f>'Интерактивный прайс-лист'!$F$26*VLOOKUP($C137,last!$B$1:$C$1698,2,0)</f>
        <v>158</v>
      </c>
      <c r="J137" s="954"/>
      <c r="K137" s="954"/>
      <c r="L137" s="874"/>
    </row>
    <row r="138" spans="1:12" x14ac:dyDescent="0.2">
      <c r="A138" s="975" t="s">
        <v>1081</v>
      </c>
      <c r="B138" s="86" t="s">
        <v>1007</v>
      </c>
      <c r="C138" s="70" t="s">
        <v>965</v>
      </c>
      <c r="D138" s="188" t="s">
        <v>999</v>
      </c>
      <c r="E138" s="277"/>
      <c r="F138" s="277"/>
      <c r="G138" s="277"/>
      <c r="H138" s="287"/>
      <c r="I138" s="875">
        <f>'Интерактивный прайс-лист'!$F$26*VLOOKUP($C138,last!$B$1:$C$1698,2,0)</f>
        <v>96</v>
      </c>
      <c r="J138" s="991"/>
      <c r="K138" s="991"/>
      <c r="L138" s="876"/>
    </row>
    <row r="139" spans="1:12" x14ac:dyDescent="0.2">
      <c r="A139" s="975"/>
      <c r="B139" s="68" t="s">
        <v>1007</v>
      </c>
      <c r="C139" s="67" t="s">
        <v>964</v>
      </c>
      <c r="D139" s="185" t="s">
        <v>999</v>
      </c>
      <c r="E139" s="276"/>
      <c r="F139" s="276"/>
      <c r="G139" s="276"/>
      <c r="H139" s="286"/>
      <c r="I139" s="875">
        <f>'Интерактивный прайс-лист'!$F$26*VLOOKUP($C139,last!$B$1:$C$1698,2,0)</f>
        <v>272</v>
      </c>
      <c r="J139" s="991"/>
      <c r="K139" s="991"/>
      <c r="L139" s="876"/>
    </row>
    <row r="140" spans="1:12" ht="13.5" thickBot="1" x14ac:dyDescent="0.25">
      <c r="A140" s="996"/>
      <c r="B140" s="100" t="s">
        <v>1022</v>
      </c>
      <c r="C140" s="99" t="s">
        <v>946</v>
      </c>
      <c r="D140" s="98" t="s">
        <v>999</v>
      </c>
      <c r="E140" s="274"/>
      <c r="F140" s="274"/>
      <c r="G140" s="274"/>
      <c r="H140" s="285"/>
      <c r="I140" s="955">
        <f>'Интерактивный прайс-лист'!$F$26*VLOOKUP($C140,last!$B$1:$C$1698,2,0)</f>
        <v>195</v>
      </c>
      <c r="J140" s="995"/>
      <c r="K140" s="995"/>
      <c r="L140" s="956"/>
    </row>
    <row r="141" spans="1:12" x14ac:dyDescent="0.2">
      <c r="A141" s="54"/>
      <c r="B141" s="54"/>
      <c r="C141" s="54"/>
      <c r="D141" s="55"/>
      <c r="E141" s="54"/>
      <c r="F141" s="54"/>
      <c r="G141" s="54"/>
      <c r="H141" s="54"/>
      <c r="I141" s="54"/>
      <c r="J141" s="54"/>
      <c r="K141" s="54"/>
      <c r="L141" s="54"/>
    </row>
    <row r="142" spans="1:12" x14ac:dyDescent="0.2">
      <c r="A142" s="54"/>
      <c r="B142" s="54"/>
      <c r="C142" s="54"/>
      <c r="D142" s="55"/>
      <c r="E142" s="54"/>
      <c r="F142" s="54"/>
      <c r="G142" s="54"/>
      <c r="H142" s="54"/>
      <c r="I142" s="54"/>
      <c r="J142" s="54"/>
      <c r="K142" s="54"/>
      <c r="L142" s="54"/>
    </row>
    <row r="143" spans="1:12" ht="13.5" thickBot="1" x14ac:dyDescent="0.25">
      <c r="A143" s="97" t="s">
        <v>1020</v>
      </c>
      <c r="B143" s="97"/>
      <c r="C143" s="97"/>
      <c r="D143" s="97" t="s">
        <v>1023</v>
      </c>
      <c r="E143" s="96"/>
      <c r="F143" s="96"/>
      <c r="G143" s="96"/>
      <c r="H143" s="96"/>
      <c r="I143" s="96"/>
      <c r="J143" s="96"/>
      <c r="K143" s="96"/>
      <c r="L143" s="96"/>
    </row>
    <row r="144" spans="1:12" x14ac:dyDescent="0.2">
      <c r="A144" s="879" t="s">
        <v>1019</v>
      </c>
      <c r="B144" s="880"/>
      <c r="C144" s="108"/>
      <c r="D144" s="107"/>
      <c r="E144" s="106"/>
      <c r="F144" s="106"/>
      <c r="G144" s="106"/>
      <c r="H144" s="106"/>
      <c r="I144" s="300" t="s">
        <v>732</v>
      </c>
      <c r="J144" s="300" t="s">
        <v>738</v>
      </c>
      <c r="K144" s="300" t="s">
        <v>737</v>
      </c>
      <c r="L144" s="299" t="s">
        <v>736</v>
      </c>
    </row>
    <row r="145" spans="1:12" x14ac:dyDescent="0.2">
      <c r="A145" s="1007" t="s">
        <v>1071</v>
      </c>
      <c r="B145" s="1008"/>
      <c r="C145" s="284"/>
      <c r="D145" s="283"/>
      <c r="E145" s="282"/>
      <c r="F145" s="282"/>
      <c r="G145" s="282"/>
      <c r="H145" s="282"/>
      <c r="I145" s="282" t="s">
        <v>927</v>
      </c>
      <c r="J145" s="282" t="s">
        <v>927</v>
      </c>
      <c r="K145" s="282" t="s">
        <v>927</v>
      </c>
      <c r="L145" s="281" t="s">
        <v>927</v>
      </c>
    </row>
    <row r="146" spans="1:12" ht="13.5" thickBot="1" x14ac:dyDescent="0.25">
      <c r="A146" s="890" t="s">
        <v>1018</v>
      </c>
      <c r="B146" s="891"/>
      <c r="C146" s="104"/>
      <c r="D146" s="103"/>
      <c r="E146" s="102"/>
      <c r="F146" s="102"/>
      <c r="G146" s="102"/>
      <c r="H146" s="102"/>
      <c r="I146" s="102" t="s">
        <v>57</v>
      </c>
      <c r="J146" s="102" t="s">
        <v>56</v>
      </c>
      <c r="K146" s="102" t="s">
        <v>55</v>
      </c>
      <c r="L146" s="101" t="s">
        <v>98</v>
      </c>
    </row>
    <row r="147" spans="1:12" x14ac:dyDescent="0.2">
      <c r="A147" s="889" t="s">
        <v>1017</v>
      </c>
      <c r="B147" s="893"/>
      <c r="C147" s="86" t="s">
        <v>1015</v>
      </c>
      <c r="D147" s="188" t="s">
        <v>1014</v>
      </c>
      <c r="E147" s="84"/>
      <c r="F147" s="84"/>
      <c r="G147" s="84"/>
      <c r="H147" s="84"/>
      <c r="I147" s="138">
        <v>6.8</v>
      </c>
      <c r="J147" s="138">
        <v>9.5</v>
      </c>
      <c r="K147" s="138">
        <v>12</v>
      </c>
      <c r="L147" s="121">
        <v>13.4</v>
      </c>
    </row>
    <row r="148" spans="1:12" x14ac:dyDescent="0.2">
      <c r="A148" s="865" t="s">
        <v>1016</v>
      </c>
      <c r="B148" s="867"/>
      <c r="C148" s="82" t="s">
        <v>1015</v>
      </c>
      <c r="D148" s="185" t="s">
        <v>1014</v>
      </c>
      <c r="E148" s="81"/>
      <c r="F148" s="81"/>
      <c r="G148" s="81"/>
      <c r="H148" s="81"/>
      <c r="I148" s="135">
        <v>7.5</v>
      </c>
      <c r="J148" s="135">
        <v>10.8</v>
      </c>
      <c r="K148" s="135">
        <v>13.5</v>
      </c>
      <c r="L148" s="118">
        <v>15.5</v>
      </c>
    </row>
    <row r="149" spans="1:12" x14ac:dyDescent="0.2">
      <c r="A149" s="865" t="s">
        <v>1012</v>
      </c>
      <c r="B149" s="867"/>
      <c r="C149" s="867"/>
      <c r="D149" s="185" t="s">
        <v>999</v>
      </c>
      <c r="E149" s="79"/>
      <c r="F149" s="79"/>
      <c r="G149" s="79"/>
      <c r="H149" s="79"/>
      <c r="I149" s="79">
        <f>'Интерактивный прайс-лист'!$F$26*VLOOKUP(I144,last!$B$1:$C$2082,2,0)</f>
        <v>1996</v>
      </c>
      <c r="J149" s="79">
        <f>'Интерактивный прайс-лист'!$F$26*VLOOKUP(J144,last!$B$1:$C$2082,2,0)</f>
        <v>2276</v>
      </c>
      <c r="K149" s="79">
        <f>'Интерактивный прайс-лист'!$F$26*VLOOKUP(K144,last!$B$1:$C$2082,2,0)</f>
        <v>2565</v>
      </c>
      <c r="L149" s="78">
        <f>'Интерактивный прайс-лист'!$F$26*VLOOKUP(L144,last!$B$1:$C$2082,2,0)</f>
        <v>3065</v>
      </c>
    </row>
    <row r="150" spans="1:12" x14ac:dyDescent="0.2">
      <c r="A150" s="865" t="s">
        <v>1070</v>
      </c>
      <c r="B150" s="867"/>
      <c r="C150" s="67" t="s">
        <v>927</v>
      </c>
      <c r="D150" s="185" t="s">
        <v>999</v>
      </c>
      <c r="E150" s="79"/>
      <c r="F150" s="79"/>
      <c r="G150" s="79"/>
      <c r="H150" s="79"/>
      <c r="I150" s="79">
        <f>'Интерактивный прайс-лист'!$F$26*VLOOKUP(I145,last!$B$1:$C$2082,2,0)</f>
        <v>550</v>
      </c>
      <c r="J150" s="79">
        <f>'Интерактивный прайс-лист'!$F$26*VLOOKUP(J145,last!$B$1:$C$2082,2,0)</f>
        <v>550</v>
      </c>
      <c r="K150" s="79">
        <f>'Интерактивный прайс-лист'!$F$26*VLOOKUP(K145,last!$B$1:$C$2082,2,0)</f>
        <v>550</v>
      </c>
      <c r="L150" s="78">
        <f>'Интерактивный прайс-лист'!$F$26*VLOOKUP(L145,last!$B$1:$C$2082,2,0)</f>
        <v>550</v>
      </c>
    </row>
    <row r="151" spans="1:12" x14ac:dyDescent="0.2">
      <c r="A151" s="865" t="s">
        <v>1011</v>
      </c>
      <c r="B151" s="867"/>
      <c r="C151" s="867"/>
      <c r="D151" s="185" t="s">
        <v>999</v>
      </c>
      <c r="E151" s="79"/>
      <c r="F151" s="79"/>
      <c r="G151" s="79"/>
      <c r="H151" s="79"/>
      <c r="I151" s="79">
        <f>'Интерактивный прайс-лист'!$F$26*VLOOKUP(I146,last!$B$1:$C$2082,2,0)</f>
        <v>4412</v>
      </c>
      <c r="J151" s="79">
        <f>'Интерактивный прайс-лист'!$F$26*VLOOKUP(J146,last!$B$1:$C$2082,2,0)</f>
        <v>5038</v>
      </c>
      <c r="K151" s="79">
        <f>'Интерактивный прайс-лист'!$F$26*VLOOKUP(K146,last!$B$1:$C$2082,2,0)</f>
        <v>5671</v>
      </c>
      <c r="L151" s="78">
        <f>'Интерактивный прайс-лист'!$F$26*VLOOKUP(L146,last!$B$1:$C$2082,2,0)</f>
        <v>6356</v>
      </c>
    </row>
    <row r="152" spans="1:12" ht="13.5" thickBot="1" x14ac:dyDescent="0.25">
      <c r="A152" s="1005" t="s">
        <v>1028</v>
      </c>
      <c r="B152" s="1006"/>
      <c r="C152" s="1006"/>
      <c r="D152" s="98" t="s">
        <v>999</v>
      </c>
      <c r="E152" s="76"/>
      <c r="F152" s="76"/>
      <c r="G152" s="76"/>
      <c r="H152" s="76"/>
      <c r="I152" s="76">
        <f>SUM(I149:I151)</f>
        <v>6958</v>
      </c>
      <c r="J152" s="76">
        <f>SUM(J149:J151)</f>
        <v>7864</v>
      </c>
      <c r="K152" s="76">
        <f>SUM(K149:K151)</f>
        <v>8786</v>
      </c>
      <c r="L152" s="75">
        <f>SUM(L149:L151)</f>
        <v>9971</v>
      </c>
    </row>
    <row r="153" spans="1:12" x14ac:dyDescent="0.2">
      <c r="A153" s="54"/>
      <c r="B153" s="54"/>
      <c r="C153" s="54"/>
      <c r="D153" s="55"/>
      <c r="E153" s="54"/>
      <c r="F153" s="54"/>
      <c r="G153" s="54"/>
      <c r="H153" s="54"/>
      <c r="I153" s="54"/>
      <c r="J153" s="54"/>
      <c r="K153" s="54"/>
      <c r="L153" s="54"/>
    </row>
    <row r="154" spans="1:12" ht="13.5" thickBot="1" x14ac:dyDescent="0.25">
      <c r="A154" s="971" t="s">
        <v>1009</v>
      </c>
      <c r="B154" s="971"/>
      <c r="C154" s="971"/>
      <c r="D154" s="971"/>
      <c r="E154" s="182"/>
      <c r="F154" s="182"/>
      <c r="G154" s="182"/>
      <c r="H154" s="182"/>
      <c r="I154" s="182"/>
      <c r="J154" s="182"/>
      <c r="K154" s="182"/>
      <c r="L154" s="182"/>
    </row>
    <row r="155" spans="1:12" ht="26.25" customHeight="1" x14ac:dyDescent="0.2">
      <c r="A155" s="1014" t="s">
        <v>1082</v>
      </c>
      <c r="B155" s="1013"/>
      <c r="C155" s="73" t="s">
        <v>941</v>
      </c>
      <c r="D155" s="72" t="s">
        <v>999</v>
      </c>
      <c r="E155" s="280"/>
      <c r="F155" s="279"/>
      <c r="G155" s="279"/>
      <c r="H155" s="279"/>
      <c r="I155" s="873">
        <f>'Интерактивный прайс-лист'!$F$26*VLOOKUP($C155,last!$B$1:$C$1698,2,0)</f>
        <v>158</v>
      </c>
      <c r="J155" s="954"/>
      <c r="K155" s="954"/>
      <c r="L155" s="874"/>
    </row>
    <row r="156" spans="1:12" x14ac:dyDescent="0.2">
      <c r="A156" s="975" t="s">
        <v>1081</v>
      </c>
      <c r="B156" s="86" t="s">
        <v>1007</v>
      </c>
      <c r="C156" s="70" t="s">
        <v>965</v>
      </c>
      <c r="D156" s="188" t="s">
        <v>999</v>
      </c>
      <c r="E156" s="277"/>
      <c r="F156" s="277"/>
      <c r="G156" s="277"/>
      <c r="H156" s="287"/>
      <c r="I156" s="875">
        <f>'Интерактивный прайс-лист'!$F$26*VLOOKUP($C156,last!$B$1:$C$1698,2,0)</f>
        <v>96</v>
      </c>
      <c r="J156" s="991"/>
      <c r="K156" s="991"/>
      <c r="L156" s="876"/>
    </row>
    <row r="157" spans="1:12" x14ac:dyDescent="0.2">
      <c r="A157" s="975"/>
      <c r="B157" s="68" t="s">
        <v>1007</v>
      </c>
      <c r="C157" s="67" t="s">
        <v>964</v>
      </c>
      <c r="D157" s="185" t="s">
        <v>999</v>
      </c>
      <c r="E157" s="276"/>
      <c r="F157" s="276"/>
      <c r="G157" s="276"/>
      <c r="H157" s="286"/>
      <c r="I157" s="875">
        <f>'Интерактивный прайс-лист'!$F$26*VLOOKUP($C157,last!$B$1:$C$1698,2,0)</f>
        <v>272</v>
      </c>
      <c r="J157" s="991"/>
      <c r="K157" s="991"/>
      <c r="L157" s="876"/>
    </row>
    <row r="158" spans="1:12" ht="13.5" thickBot="1" x14ac:dyDescent="0.25">
      <c r="A158" s="996"/>
      <c r="B158" s="100" t="s">
        <v>1022</v>
      </c>
      <c r="C158" s="99" t="s">
        <v>946</v>
      </c>
      <c r="D158" s="98" t="s">
        <v>999</v>
      </c>
      <c r="E158" s="274"/>
      <c r="F158" s="274"/>
      <c r="G158" s="274"/>
      <c r="H158" s="285"/>
      <c r="I158" s="955">
        <f>'Интерактивный прайс-лист'!$F$26*VLOOKUP($C158,last!$B$1:$C$1698,2,0)</f>
        <v>195</v>
      </c>
      <c r="J158" s="995"/>
      <c r="K158" s="995"/>
      <c r="L158" s="956"/>
    </row>
    <row r="159" spans="1:12" x14ac:dyDescent="0.2">
      <c r="A159" s="54"/>
      <c r="B159" s="54"/>
      <c r="C159" s="54"/>
      <c r="D159" s="55"/>
      <c r="E159" s="54"/>
      <c r="F159" s="54"/>
      <c r="G159" s="54"/>
      <c r="H159" s="54"/>
      <c r="I159" s="54"/>
      <c r="J159" s="54"/>
      <c r="K159" s="54"/>
      <c r="L159" s="54"/>
    </row>
    <row r="160" spans="1:12" x14ac:dyDescent="0.2">
      <c r="A160" s="54"/>
      <c r="B160" s="54"/>
      <c r="C160" s="54"/>
      <c r="D160" s="55"/>
      <c r="E160" s="54"/>
      <c r="F160" s="54"/>
      <c r="G160" s="54"/>
      <c r="H160" s="54"/>
      <c r="I160" s="54"/>
      <c r="J160" s="54"/>
      <c r="K160" s="54"/>
      <c r="L160" s="54"/>
    </row>
    <row r="161" spans="1:12" ht="13.5" thickBot="1" x14ac:dyDescent="0.25">
      <c r="A161" s="97" t="s">
        <v>1020</v>
      </c>
      <c r="B161" s="97"/>
      <c r="C161" s="97"/>
      <c r="D161" s="97" t="s">
        <v>1023</v>
      </c>
      <c r="E161" s="96"/>
      <c r="F161" s="96"/>
      <c r="G161" s="96"/>
      <c r="H161" s="96"/>
      <c r="I161" s="96"/>
      <c r="J161" s="96"/>
      <c r="K161" s="96"/>
      <c r="L161" s="96"/>
    </row>
    <row r="162" spans="1:12" x14ac:dyDescent="0.2">
      <c r="A162" s="879" t="s">
        <v>1019</v>
      </c>
      <c r="B162" s="880"/>
      <c r="C162" s="108"/>
      <c r="D162" s="107"/>
      <c r="E162" s="106"/>
      <c r="F162" s="106"/>
      <c r="G162" s="106"/>
      <c r="H162" s="106"/>
      <c r="I162" s="300" t="s">
        <v>732</v>
      </c>
      <c r="J162" s="300" t="s">
        <v>738</v>
      </c>
      <c r="K162" s="300" t="s">
        <v>737</v>
      </c>
      <c r="L162" s="299" t="s">
        <v>736</v>
      </c>
    </row>
    <row r="163" spans="1:12" x14ac:dyDescent="0.2">
      <c r="A163" s="1007" t="s">
        <v>1071</v>
      </c>
      <c r="B163" s="1008"/>
      <c r="C163" s="284"/>
      <c r="D163" s="283"/>
      <c r="E163" s="282"/>
      <c r="F163" s="282"/>
      <c r="G163" s="282"/>
      <c r="H163" s="282"/>
      <c r="I163" s="282" t="s">
        <v>928</v>
      </c>
      <c r="J163" s="282" t="s">
        <v>928</v>
      </c>
      <c r="K163" s="282" t="s">
        <v>928</v>
      </c>
      <c r="L163" s="281" t="s">
        <v>928</v>
      </c>
    </row>
    <row r="164" spans="1:12" ht="13.5" thickBot="1" x14ac:dyDescent="0.25">
      <c r="A164" s="890" t="s">
        <v>1018</v>
      </c>
      <c r="B164" s="891"/>
      <c r="C164" s="104"/>
      <c r="D164" s="103"/>
      <c r="E164" s="102"/>
      <c r="F164" s="102"/>
      <c r="G164" s="102"/>
      <c r="H164" s="102"/>
      <c r="I164" s="102" t="s">
        <v>57</v>
      </c>
      <c r="J164" s="102" t="s">
        <v>56</v>
      </c>
      <c r="K164" s="102" t="s">
        <v>55</v>
      </c>
      <c r="L164" s="101" t="s">
        <v>98</v>
      </c>
    </row>
    <row r="165" spans="1:12" x14ac:dyDescent="0.2">
      <c r="A165" s="889" t="s">
        <v>1017</v>
      </c>
      <c r="B165" s="893"/>
      <c r="C165" s="86" t="s">
        <v>1015</v>
      </c>
      <c r="D165" s="188" t="s">
        <v>1014</v>
      </c>
      <c r="E165" s="84"/>
      <c r="F165" s="84"/>
      <c r="G165" s="84"/>
      <c r="H165" s="84"/>
      <c r="I165" s="138">
        <v>6.8</v>
      </c>
      <c r="J165" s="138">
        <v>9.5</v>
      </c>
      <c r="K165" s="138">
        <v>12</v>
      </c>
      <c r="L165" s="121">
        <v>13.4</v>
      </c>
    </row>
    <row r="166" spans="1:12" x14ac:dyDescent="0.2">
      <c r="A166" s="865" t="s">
        <v>1016</v>
      </c>
      <c r="B166" s="867"/>
      <c r="C166" s="82" t="s">
        <v>1015</v>
      </c>
      <c r="D166" s="185" t="s">
        <v>1014</v>
      </c>
      <c r="E166" s="81"/>
      <c r="F166" s="81"/>
      <c r="G166" s="81"/>
      <c r="H166" s="81"/>
      <c r="I166" s="135">
        <v>7.5</v>
      </c>
      <c r="J166" s="135">
        <v>10.8</v>
      </c>
      <c r="K166" s="135">
        <v>13.5</v>
      </c>
      <c r="L166" s="118">
        <v>15.5</v>
      </c>
    </row>
    <row r="167" spans="1:12" x14ac:dyDescent="0.2">
      <c r="A167" s="865" t="s">
        <v>1012</v>
      </c>
      <c r="B167" s="867"/>
      <c r="C167" s="867"/>
      <c r="D167" s="185" t="s">
        <v>999</v>
      </c>
      <c r="E167" s="79"/>
      <c r="F167" s="79"/>
      <c r="G167" s="79"/>
      <c r="H167" s="79"/>
      <c r="I167" s="79">
        <f>'Интерактивный прайс-лист'!$F$26*VLOOKUP(I162,last!$B$1:$C$2082,2,0)</f>
        <v>1996</v>
      </c>
      <c r="J167" s="79">
        <f>'Интерактивный прайс-лист'!$F$26*VLOOKUP(J162,last!$B$1:$C$2082,2,0)</f>
        <v>2276</v>
      </c>
      <c r="K167" s="79">
        <f>'Интерактивный прайс-лист'!$F$26*VLOOKUP(K162,last!$B$1:$C$2082,2,0)</f>
        <v>2565</v>
      </c>
      <c r="L167" s="78">
        <f>'Интерактивный прайс-лист'!$F$26*VLOOKUP(L162,last!$B$1:$C$2082,2,0)</f>
        <v>3065</v>
      </c>
    </row>
    <row r="168" spans="1:12" x14ac:dyDescent="0.2">
      <c r="A168" s="865" t="s">
        <v>1070</v>
      </c>
      <c r="B168" s="867"/>
      <c r="C168" s="67" t="s">
        <v>1083</v>
      </c>
      <c r="D168" s="185" t="s">
        <v>999</v>
      </c>
      <c r="E168" s="79"/>
      <c r="F168" s="79"/>
      <c r="G168" s="79"/>
      <c r="H168" s="79"/>
      <c r="I168" s="79">
        <f>'Интерактивный прайс-лист'!$F$26*VLOOKUP(I163,last!$B$1:$C$2082,2,0)</f>
        <v>1201</v>
      </c>
      <c r="J168" s="79">
        <f>'Интерактивный прайс-лист'!$F$26*VLOOKUP(J163,last!$B$1:$C$2082,2,0)</f>
        <v>1201</v>
      </c>
      <c r="K168" s="79">
        <f>'Интерактивный прайс-лист'!$F$26*VLOOKUP(K163,last!$B$1:$C$2082,2,0)</f>
        <v>1201</v>
      </c>
      <c r="L168" s="78">
        <f>'Интерактивный прайс-лист'!$F$26*VLOOKUP(L163,last!$B$1:$C$2082,2,0)</f>
        <v>1201</v>
      </c>
    </row>
    <row r="169" spans="1:12" x14ac:dyDescent="0.2">
      <c r="A169" s="865" t="s">
        <v>1011</v>
      </c>
      <c r="B169" s="867"/>
      <c r="C169" s="867"/>
      <c r="D169" s="185" t="s">
        <v>999</v>
      </c>
      <c r="E169" s="79"/>
      <c r="F169" s="79"/>
      <c r="G169" s="79"/>
      <c r="H169" s="79"/>
      <c r="I169" s="79">
        <f>'Интерактивный прайс-лист'!$F$26*VLOOKUP(I164,last!$B$1:$C$2082,2,0)</f>
        <v>4412</v>
      </c>
      <c r="J169" s="79">
        <f>'Интерактивный прайс-лист'!$F$26*VLOOKUP(J164,last!$B$1:$C$2082,2,0)</f>
        <v>5038</v>
      </c>
      <c r="K169" s="79">
        <f>'Интерактивный прайс-лист'!$F$26*VLOOKUP(K164,last!$B$1:$C$2082,2,0)</f>
        <v>5671</v>
      </c>
      <c r="L169" s="78">
        <f>'Интерактивный прайс-лист'!$F$26*VLOOKUP(L164,last!$B$1:$C$2082,2,0)</f>
        <v>6356</v>
      </c>
    </row>
    <row r="170" spans="1:12" ht="13.5" thickBot="1" x14ac:dyDescent="0.25">
      <c r="A170" s="1005" t="s">
        <v>1028</v>
      </c>
      <c r="B170" s="1006"/>
      <c r="C170" s="1006"/>
      <c r="D170" s="98" t="s">
        <v>999</v>
      </c>
      <c r="E170" s="76"/>
      <c r="F170" s="76"/>
      <c r="G170" s="76"/>
      <c r="H170" s="76"/>
      <c r="I170" s="76">
        <f>SUM(I167:I169)</f>
        <v>7609</v>
      </c>
      <c r="J170" s="76">
        <f>SUM(J167:J169)</f>
        <v>8515</v>
      </c>
      <c r="K170" s="76">
        <f>SUM(K167:K169)</f>
        <v>9437</v>
      </c>
      <c r="L170" s="75">
        <f>SUM(L167:L169)</f>
        <v>10622</v>
      </c>
    </row>
    <row r="171" spans="1:12" x14ac:dyDescent="0.2">
      <c r="A171" s="54"/>
      <c r="B171" s="54"/>
      <c r="C171" s="54"/>
      <c r="D171" s="55"/>
      <c r="E171" s="54"/>
      <c r="F171" s="54"/>
      <c r="G171" s="54"/>
      <c r="H171" s="54"/>
      <c r="I171" s="54"/>
      <c r="J171" s="54"/>
      <c r="K171" s="54"/>
      <c r="L171" s="54"/>
    </row>
    <row r="172" spans="1:12" ht="13.5" thickBot="1" x14ac:dyDescent="0.25">
      <c r="A172" s="971" t="s">
        <v>1009</v>
      </c>
      <c r="B172" s="971"/>
      <c r="C172" s="971"/>
      <c r="D172" s="971"/>
      <c r="E172" s="182"/>
      <c r="F172" s="182"/>
      <c r="G172" s="182"/>
      <c r="H172" s="182"/>
      <c r="I172" s="182"/>
      <c r="J172" s="182"/>
      <c r="K172" s="182"/>
      <c r="L172" s="182"/>
    </row>
    <row r="173" spans="1:12" ht="26.25" customHeight="1" x14ac:dyDescent="0.2">
      <c r="A173" s="1014" t="s">
        <v>1082</v>
      </c>
      <c r="B173" s="1013"/>
      <c r="C173" s="73" t="s">
        <v>941</v>
      </c>
      <c r="D173" s="72" t="s">
        <v>999</v>
      </c>
      <c r="E173" s="280"/>
      <c r="F173" s="279"/>
      <c r="G173" s="279"/>
      <c r="H173" s="279"/>
      <c r="I173" s="873">
        <f>'Интерактивный прайс-лист'!$F$26*VLOOKUP($C173,last!$B$1:$C$1698,2,0)</f>
        <v>158</v>
      </c>
      <c r="J173" s="954"/>
      <c r="K173" s="954"/>
      <c r="L173" s="874"/>
    </row>
    <row r="174" spans="1:12" x14ac:dyDescent="0.2">
      <c r="A174" s="975" t="s">
        <v>1081</v>
      </c>
      <c r="B174" s="86" t="s">
        <v>1007</v>
      </c>
      <c r="C174" s="70" t="s">
        <v>965</v>
      </c>
      <c r="D174" s="188" t="s">
        <v>999</v>
      </c>
      <c r="E174" s="277"/>
      <c r="F174" s="277"/>
      <c r="G174" s="277"/>
      <c r="H174" s="287"/>
      <c r="I174" s="875">
        <f>'Интерактивный прайс-лист'!$F$26*VLOOKUP($C174,last!$B$1:$C$1698,2,0)</f>
        <v>96</v>
      </c>
      <c r="J174" s="991"/>
      <c r="K174" s="991"/>
      <c r="L174" s="876"/>
    </row>
    <row r="175" spans="1:12" x14ac:dyDescent="0.2">
      <c r="A175" s="975"/>
      <c r="B175" s="68" t="s">
        <v>1007</v>
      </c>
      <c r="C175" s="67" t="s">
        <v>964</v>
      </c>
      <c r="D175" s="185" t="s">
        <v>999</v>
      </c>
      <c r="E175" s="276"/>
      <c r="F175" s="276"/>
      <c r="G175" s="276"/>
      <c r="H175" s="286"/>
      <c r="I175" s="875">
        <f>'Интерактивный прайс-лист'!$F$26*VLOOKUP($C175,last!$B$1:$C$1698,2,0)</f>
        <v>272</v>
      </c>
      <c r="J175" s="991"/>
      <c r="K175" s="991"/>
      <c r="L175" s="876"/>
    </row>
    <row r="176" spans="1:12" ht="13.5" thickBot="1" x14ac:dyDescent="0.25">
      <c r="A176" s="996"/>
      <c r="B176" s="100" t="s">
        <v>1022</v>
      </c>
      <c r="C176" s="99" t="s">
        <v>946</v>
      </c>
      <c r="D176" s="98" t="s">
        <v>999</v>
      </c>
      <c r="E176" s="274"/>
      <c r="F176" s="274"/>
      <c r="G176" s="274"/>
      <c r="H176" s="285"/>
      <c r="I176" s="955">
        <f>'Интерактивный прайс-лист'!$F$26*VLOOKUP($C176,last!$B$1:$C$1698,2,0)</f>
        <v>195</v>
      </c>
      <c r="J176" s="995"/>
      <c r="K176" s="995"/>
      <c r="L176" s="956"/>
    </row>
    <row r="177" spans="1:13" x14ac:dyDescent="0.2">
      <c r="A177" s="54"/>
      <c r="B177" s="54"/>
      <c r="C177" s="54"/>
      <c r="D177" s="55"/>
      <c r="E177" s="54"/>
      <c r="F177" s="54"/>
      <c r="G177" s="54"/>
      <c r="H177" s="54"/>
      <c r="I177" s="54"/>
      <c r="J177" s="54"/>
      <c r="K177" s="54"/>
      <c r="L177" s="54"/>
    </row>
    <row r="178" spans="1:13" x14ac:dyDescent="0.2">
      <c r="A178" s="54"/>
      <c r="B178" s="54"/>
      <c r="C178" s="54"/>
      <c r="D178" s="55"/>
      <c r="E178" s="55"/>
      <c r="F178" s="55"/>
      <c r="G178" s="54"/>
      <c r="H178" s="54"/>
      <c r="I178" s="54"/>
      <c r="J178" s="54"/>
      <c r="K178" s="54"/>
      <c r="L178" s="54"/>
    </row>
    <row r="179" spans="1:13" s="54" customFormat="1" ht="13.5" thickBot="1" x14ac:dyDescent="0.25">
      <c r="A179" s="97" t="s">
        <v>1020</v>
      </c>
      <c r="B179" s="97"/>
      <c r="C179" s="97"/>
      <c r="D179" s="97" t="s">
        <v>1023</v>
      </c>
      <c r="E179" s="96"/>
      <c r="F179" s="96"/>
      <c r="G179" s="96"/>
      <c r="H179" s="2"/>
      <c r="I179" s="2"/>
      <c r="J179" s="96"/>
      <c r="K179" s="96"/>
      <c r="L179" s="96"/>
      <c r="M179" s="96"/>
    </row>
    <row r="180" spans="1:13" x14ac:dyDescent="0.2">
      <c r="A180" s="879" t="s">
        <v>1019</v>
      </c>
      <c r="B180" s="880"/>
      <c r="C180" s="108"/>
      <c r="D180" s="107"/>
      <c r="E180" s="106"/>
      <c r="F180" s="106"/>
      <c r="G180" s="106"/>
      <c r="H180" s="106"/>
      <c r="I180" s="300" t="s">
        <v>732</v>
      </c>
      <c r="J180" s="300" t="s">
        <v>738</v>
      </c>
      <c r="K180" s="300" t="s">
        <v>737</v>
      </c>
      <c r="L180" s="299" t="s">
        <v>736</v>
      </c>
    </row>
    <row r="181" spans="1:13" x14ac:dyDescent="0.2">
      <c r="A181" s="1007" t="s">
        <v>1071</v>
      </c>
      <c r="B181" s="1008"/>
      <c r="C181" s="284"/>
      <c r="D181" s="283"/>
      <c r="E181" s="282"/>
      <c r="F181" s="282"/>
      <c r="G181" s="282"/>
      <c r="H181" s="282"/>
      <c r="I181" s="282" t="s">
        <v>929</v>
      </c>
      <c r="J181" s="282" t="s">
        <v>929</v>
      </c>
      <c r="K181" s="282" t="s">
        <v>929</v>
      </c>
      <c r="L181" s="281" t="s">
        <v>929</v>
      </c>
    </row>
    <row r="182" spans="1:13" ht="13.5" thickBot="1" x14ac:dyDescent="0.25">
      <c r="A182" s="890" t="s">
        <v>1018</v>
      </c>
      <c r="B182" s="891"/>
      <c r="C182" s="104"/>
      <c r="D182" s="103"/>
      <c r="E182" s="102"/>
      <c r="F182" s="102"/>
      <c r="G182" s="102"/>
      <c r="H182" s="102"/>
      <c r="I182" s="102" t="s">
        <v>60</v>
      </c>
      <c r="J182" s="102" t="s">
        <v>59</v>
      </c>
      <c r="K182" s="102" t="s">
        <v>58</v>
      </c>
      <c r="L182" s="101" t="s">
        <v>97</v>
      </c>
    </row>
    <row r="183" spans="1:13" x14ac:dyDescent="0.2">
      <c r="A183" s="889" t="s">
        <v>1017</v>
      </c>
      <c r="B183" s="893"/>
      <c r="C183" s="86" t="s">
        <v>1015</v>
      </c>
      <c r="D183" s="188" t="s">
        <v>1014</v>
      </c>
      <c r="E183" s="84"/>
      <c r="F183" s="84"/>
      <c r="G183" s="84"/>
      <c r="H183" s="84"/>
      <c r="I183" s="138">
        <v>6.8</v>
      </c>
      <c r="J183" s="138">
        <v>9.5</v>
      </c>
      <c r="K183" s="138">
        <v>12</v>
      </c>
      <c r="L183" s="121">
        <v>13.4</v>
      </c>
    </row>
    <row r="184" spans="1:13" x14ac:dyDescent="0.2">
      <c r="A184" s="865" t="s">
        <v>1016</v>
      </c>
      <c r="B184" s="867"/>
      <c r="C184" s="82" t="s">
        <v>1015</v>
      </c>
      <c r="D184" s="185" t="s">
        <v>1014</v>
      </c>
      <c r="E184" s="81"/>
      <c r="F184" s="81"/>
      <c r="G184" s="81"/>
      <c r="H184" s="81"/>
      <c r="I184" s="135">
        <v>7.5</v>
      </c>
      <c r="J184" s="135">
        <v>10.8</v>
      </c>
      <c r="K184" s="135">
        <v>13.5</v>
      </c>
      <c r="L184" s="118">
        <v>15.5</v>
      </c>
    </row>
    <row r="185" spans="1:13" x14ac:dyDescent="0.2">
      <c r="A185" s="865" t="s">
        <v>1012</v>
      </c>
      <c r="B185" s="867"/>
      <c r="C185" s="867"/>
      <c r="D185" s="185" t="s">
        <v>999</v>
      </c>
      <c r="E185" s="79"/>
      <c r="F185" s="79"/>
      <c r="G185" s="79"/>
      <c r="H185" s="79"/>
      <c r="I185" s="79">
        <f>'Интерактивный прайс-лист'!$F$26*VLOOKUP(I180,last!$B$1:$C$2082,2,0)</f>
        <v>1996</v>
      </c>
      <c r="J185" s="79">
        <f>'Интерактивный прайс-лист'!$F$26*VLOOKUP(J180,last!$B$1:$C$2082,2,0)</f>
        <v>2276</v>
      </c>
      <c r="K185" s="79">
        <f>'Интерактивный прайс-лист'!$F$26*VLOOKUP(K180,last!$B$1:$C$2082,2,0)</f>
        <v>2565</v>
      </c>
      <c r="L185" s="78">
        <f>'Интерактивный прайс-лист'!$F$26*VLOOKUP(L180,last!$B$1:$C$2082,2,0)</f>
        <v>3065</v>
      </c>
    </row>
    <row r="186" spans="1:13" x14ac:dyDescent="0.2">
      <c r="A186" s="865" t="s">
        <v>1070</v>
      </c>
      <c r="B186" s="867"/>
      <c r="C186" s="67" t="s">
        <v>929</v>
      </c>
      <c r="D186" s="185" t="s">
        <v>999</v>
      </c>
      <c r="E186" s="79"/>
      <c r="F186" s="79"/>
      <c r="G186" s="79"/>
      <c r="H186" s="79"/>
      <c r="I186" s="79">
        <f>'Интерактивный прайс-лист'!$F$26*VLOOKUP(I181,last!$B$1:$C$2082,2,0)</f>
        <v>504</v>
      </c>
      <c r="J186" s="79">
        <f>'Интерактивный прайс-лист'!$F$26*VLOOKUP(J181,last!$B$1:$C$2082,2,0)</f>
        <v>504</v>
      </c>
      <c r="K186" s="79">
        <f>'Интерактивный прайс-лист'!$F$26*VLOOKUP(K181,last!$B$1:$C$2082,2,0)</f>
        <v>504</v>
      </c>
      <c r="L186" s="78">
        <f>'Интерактивный прайс-лист'!$F$26*VLOOKUP(L181,last!$B$1:$C$2082,2,0)</f>
        <v>504</v>
      </c>
    </row>
    <row r="187" spans="1:13" x14ac:dyDescent="0.2">
      <c r="A187" s="865" t="s">
        <v>1011</v>
      </c>
      <c r="B187" s="867"/>
      <c r="C187" s="867"/>
      <c r="D187" s="185" t="s">
        <v>999</v>
      </c>
      <c r="E187" s="79"/>
      <c r="F187" s="79"/>
      <c r="G187" s="79"/>
      <c r="H187" s="79"/>
      <c r="I187" s="79">
        <f>'Интерактивный прайс-лист'!$F$26*VLOOKUP(I182,last!$B$1:$C$2082,2,0)</f>
        <v>4412</v>
      </c>
      <c r="J187" s="79">
        <f>'Интерактивный прайс-лист'!$F$26*VLOOKUP(J182,last!$B$1:$C$2082,2,0)</f>
        <v>5038</v>
      </c>
      <c r="K187" s="79">
        <f>'Интерактивный прайс-лист'!$F$26*VLOOKUP(K182,last!$B$1:$C$2082,2,0)</f>
        <v>5671</v>
      </c>
      <c r="L187" s="78">
        <f>'Интерактивный прайс-лист'!$F$26*VLOOKUP(L182,last!$B$1:$C$2082,2,0)</f>
        <v>6356</v>
      </c>
    </row>
    <row r="188" spans="1:13" ht="13.5" thickBot="1" x14ac:dyDescent="0.25">
      <c r="A188" s="1005" t="s">
        <v>1028</v>
      </c>
      <c r="B188" s="1006"/>
      <c r="C188" s="1006"/>
      <c r="D188" s="98" t="s">
        <v>999</v>
      </c>
      <c r="E188" s="76"/>
      <c r="F188" s="76"/>
      <c r="G188" s="76"/>
      <c r="H188" s="76"/>
      <c r="I188" s="76">
        <f>SUM(I185:I187)</f>
        <v>6912</v>
      </c>
      <c r="J188" s="76">
        <f>SUM(J185:J187)</f>
        <v>7818</v>
      </c>
      <c r="K188" s="76">
        <f>SUM(K185:K187)</f>
        <v>8740</v>
      </c>
      <c r="L188" s="75">
        <f>SUM(L185:L187)</f>
        <v>9925</v>
      </c>
    </row>
    <row r="189" spans="1:13" x14ac:dyDescent="0.2">
      <c r="A189" s="54"/>
      <c r="B189" s="54"/>
      <c r="C189" s="54"/>
      <c r="D189" s="55"/>
      <c r="E189" s="54"/>
      <c r="F189" s="54"/>
      <c r="G189" s="54"/>
      <c r="H189" s="54"/>
      <c r="I189" s="54"/>
      <c r="J189" s="54"/>
      <c r="K189" s="54"/>
      <c r="L189" s="54"/>
    </row>
    <row r="190" spans="1:13" ht="13.5" thickBot="1" x14ac:dyDescent="0.25">
      <c r="A190" s="971" t="s">
        <v>1009</v>
      </c>
      <c r="B190" s="971"/>
      <c r="C190" s="971"/>
      <c r="D190" s="971"/>
      <c r="E190" s="182"/>
      <c r="F190" s="182"/>
      <c r="G190" s="182"/>
      <c r="H190" s="182"/>
      <c r="I190" s="182"/>
      <c r="J190" s="182"/>
      <c r="K190" s="182"/>
      <c r="L190" s="182"/>
    </row>
    <row r="191" spans="1:13" ht="26.25" customHeight="1" x14ac:dyDescent="0.2">
      <c r="A191" s="1014" t="s">
        <v>1082</v>
      </c>
      <c r="B191" s="1013"/>
      <c r="C191" s="73" t="s">
        <v>941</v>
      </c>
      <c r="D191" s="72" t="s">
        <v>999</v>
      </c>
      <c r="E191" s="280"/>
      <c r="F191" s="279"/>
      <c r="G191" s="279"/>
      <c r="H191" s="279"/>
      <c r="I191" s="873">
        <f>'Интерактивный прайс-лист'!$F$26*VLOOKUP($C191,last!$B$1:$C$1698,2,0)</f>
        <v>158</v>
      </c>
      <c r="J191" s="954"/>
      <c r="K191" s="954"/>
      <c r="L191" s="874"/>
    </row>
    <row r="192" spans="1:13" x14ac:dyDescent="0.2">
      <c r="A192" s="975" t="s">
        <v>1081</v>
      </c>
      <c r="B192" s="86" t="s">
        <v>1007</v>
      </c>
      <c r="C192" s="70" t="s">
        <v>965</v>
      </c>
      <c r="D192" s="188" t="s">
        <v>999</v>
      </c>
      <c r="E192" s="277"/>
      <c r="F192" s="277"/>
      <c r="G192" s="277"/>
      <c r="H192" s="277"/>
      <c r="I192" s="875">
        <f>'Интерактивный прайс-лист'!$F$26*VLOOKUP($C192,last!$B$1:$C$1698,2,0)</f>
        <v>96</v>
      </c>
      <c r="J192" s="991"/>
      <c r="K192" s="991"/>
      <c r="L192" s="876"/>
    </row>
    <row r="193" spans="1:12" x14ac:dyDescent="0.2">
      <c r="A193" s="975"/>
      <c r="B193" s="68" t="s">
        <v>1007</v>
      </c>
      <c r="C193" s="67" t="s">
        <v>964</v>
      </c>
      <c r="D193" s="185" t="s">
        <v>999</v>
      </c>
      <c r="E193" s="276"/>
      <c r="F193" s="276"/>
      <c r="G193" s="276"/>
      <c r="H193" s="276"/>
      <c r="I193" s="875">
        <f>'Интерактивный прайс-лист'!$F$26*VLOOKUP($C193,last!$B$1:$C$1698,2,0)</f>
        <v>272</v>
      </c>
      <c r="J193" s="991"/>
      <c r="K193" s="991"/>
      <c r="L193" s="876"/>
    </row>
    <row r="194" spans="1:12" ht="13.5" thickBot="1" x14ac:dyDescent="0.25">
      <c r="A194" s="996"/>
      <c r="B194" s="100" t="s">
        <v>1022</v>
      </c>
      <c r="C194" s="99" t="s">
        <v>946</v>
      </c>
      <c r="D194" s="98" t="s">
        <v>999</v>
      </c>
      <c r="E194" s="274"/>
      <c r="F194" s="274"/>
      <c r="G194" s="274"/>
      <c r="H194" s="274"/>
      <c r="I194" s="955">
        <f>'Интерактивный прайс-лист'!$F$26*VLOOKUP($C194,last!$B$1:$C$1698,2,0)</f>
        <v>195</v>
      </c>
      <c r="J194" s="995"/>
      <c r="K194" s="995"/>
      <c r="L194" s="956"/>
    </row>
    <row r="195" spans="1:12" x14ac:dyDescent="0.2">
      <c r="A195" s="54"/>
      <c r="B195" s="54"/>
      <c r="C195" s="54"/>
      <c r="D195" s="55"/>
      <c r="E195" s="54"/>
      <c r="F195" s="54"/>
      <c r="G195" s="54"/>
      <c r="H195" s="2"/>
      <c r="I195" s="2"/>
      <c r="J195" s="54"/>
      <c r="K195" s="54"/>
      <c r="L195" s="54"/>
    </row>
    <row r="196" spans="1:12" x14ac:dyDescent="0.2">
      <c r="A196" s="54"/>
      <c r="B196" s="54"/>
      <c r="C196" s="54"/>
      <c r="D196" s="55"/>
      <c r="E196" s="54"/>
      <c r="F196" s="54"/>
      <c r="G196" s="54"/>
      <c r="H196" s="2"/>
      <c r="I196" s="2"/>
      <c r="J196" s="54"/>
      <c r="K196" s="54"/>
      <c r="L196" s="54"/>
    </row>
    <row r="197" spans="1:12" ht="13.5" thickBot="1" x14ac:dyDescent="0.25">
      <c r="A197" s="97" t="s">
        <v>1020</v>
      </c>
      <c r="B197" s="97"/>
      <c r="C197" s="97"/>
      <c r="D197" s="97" t="s">
        <v>1023</v>
      </c>
      <c r="E197" s="96"/>
      <c r="F197" s="96"/>
      <c r="G197" s="96"/>
      <c r="H197" s="2"/>
      <c r="I197" s="2"/>
      <c r="J197" s="96"/>
      <c r="K197" s="96"/>
      <c r="L197" s="96"/>
    </row>
    <row r="198" spans="1:12" x14ac:dyDescent="0.2">
      <c r="A198" s="879" t="s">
        <v>1019</v>
      </c>
      <c r="B198" s="880"/>
      <c r="C198" s="108"/>
      <c r="D198" s="107"/>
      <c r="E198" s="106"/>
      <c r="F198" s="106"/>
      <c r="G198" s="106"/>
      <c r="H198" s="106"/>
      <c r="I198" s="300" t="s">
        <v>732</v>
      </c>
      <c r="J198" s="300" t="s">
        <v>738</v>
      </c>
      <c r="K198" s="300" t="s">
        <v>737</v>
      </c>
      <c r="L198" s="299" t="s">
        <v>736</v>
      </c>
    </row>
    <row r="199" spans="1:12" x14ac:dyDescent="0.2">
      <c r="A199" s="1007" t="s">
        <v>1071</v>
      </c>
      <c r="B199" s="1008"/>
      <c r="C199" s="284"/>
      <c r="D199" s="283"/>
      <c r="E199" s="282"/>
      <c r="F199" s="282"/>
      <c r="G199" s="282"/>
      <c r="H199" s="282"/>
      <c r="I199" s="282" t="s">
        <v>927</v>
      </c>
      <c r="J199" s="282" t="s">
        <v>927</v>
      </c>
      <c r="K199" s="282" t="s">
        <v>927</v>
      </c>
      <c r="L199" s="281" t="s">
        <v>927</v>
      </c>
    </row>
    <row r="200" spans="1:12" ht="13.5" thickBot="1" x14ac:dyDescent="0.25">
      <c r="A200" s="890" t="s">
        <v>1018</v>
      </c>
      <c r="B200" s="891"/>
      <c r="C200" s="104"/>
      <c r="D200" s="103"/>
      <c r="E200" s="102"/>
      <c r="F200" s="102"/>
      <c r="G200" s="102"/>
      <c r="H200" s="102"/>
      <c r="I200" s="102" t="s">
        <v>60</v>
      </c>
      <c r="J200" s="102" t="s">
        <v>59</v>
      </c>
      <c r="K200" s="102" t="s">
        <v>58</v>
      </c>
      <c r="L200" s="101" t="s">
        <v>97</v>
      </c>
    </row>
    <row r="201" spans="1:12" x14ac:dyDescent="0.2">
      <c r="A201" s="889" t="s">
        <v>1017</v>
      </c>
      <c r="B201" s="893"/>
      <c r="C201" s="86" t="s">
        <v>1015</v>
      </c>
      <c r="D201" s="188" t="s">
        <v>1014</v>
      </c>
      <c r="E201" s="84"/>
      <c r="F201" s="84"/>
      <c r="G201" s="84"/>
      <c r="H201" s="84"/>
      <c r="I201" s="138">
        <v>6.8</v>
      </c>
      <c r="J201" s="138">
        <v>9.5</v>
      </c>
      <c r="K201" s="138">
        <v>12</v>
      </c>
      <c r="L201" s="121">
        <v>13.4</v>
      </c>
    </row>
    <row r="202" spans="1:12" x14ac:dyDescent="0.2">
      <c r="A202" s="865" t="s">
        <v>1016</v>
      </c>
      <c r="B202" s="867"/>
      <c r="C202" s="82" t="s">
        <v>1015</v>
      </c>
      <c r="D202" s="185" t="s">
        <v>1014</v>
      </c>
      <c r="E202" s="81"/>
      <c r="F202" s="81"/>
      <c r="G202" s="81"/>
      <c r="H202" s="81"/>
      <c r="I202" s="135">
        <v>7.5</v>
      </c>
      <c r="J202" s="135">
        <v>10.8</v>
      </c>
      <c r="K202" s="135">
        <v>13.5</v>
      </c>
      <c r="L202" s="118">
        <v>15.5</v>
      </c>
    </row>
    <row r="203" spans="1:12" x14ac:dyDescent="0.2">
      <c r="A203" s="865" t="s">
        <v>1012</v>
      </c>
      <c r="B203" s="867"/>
      <c r="C203" s="867"/>
      <c r="D203" s="185" t="s">
        <v>999</v>
      </c>
      <c r="E203" s="79"/>
      <c r="F203" s="79"/>
      <c r="G203" s="79"/>
      <c r="H203" s="79"/>
      <c r="I203" s="79">
        <f>'Интерактивный прайс-лист'!$F$26*VLOOKUP(I198,last!$B$1:$C$2082,2,0)</f>
        <v>1996</v>
      </c>
      <c r="J203" s="79">
        <f>'Интерактивный прайс-лист'!$F$26*VLOOKUP(J198,last!$B$1:$C$2082,2,0)</f>
        <v>2276</v>
      </c>
      <c r="K203" s="79">
        <f>'Интерактивный прайс-лист'!$F$26*VLOOKUP(K198,last!$B$1:$C$2082,2,0)</f>
        <v>2565</v>
      </c>
      <c r="L203" s="78">
        <f>'Интерактивный прайс-лист'!$F$26*VLOOKUP(L198,last!$B$1:$C$2082,2,0)</f>
        <v>3065</v>
      </c>
    </row>
    <row r="204" spans="1:12" x14ac:dyDescent="0.2">
      <c r="A204" s="865" t="s">
        <v>1070</v>
      </c>
      <c r="B204" s="867"/>
      <c r="C204" s="67" t="s">
        <v>927</v>
      </c>
      <c r="D204" s="185" t="s">
        <v>999</v>
      </c>
      <c r="E204" s="79"/>
      <c r="F204" s="79"/>
      <c r="G204" s="79"/>
      <c r="H204" s="79"/>
      <c r="I204" s="79">
        <f>'Интерактивный прайс-лист'!$F$26*VLOOKUP(I199,last!$B$1:$C$2082,2,0)</f>
        <v>550</v>
      </c>
      <c r="J204" s="79">
        <f>'Интерактивный прайс-лист'!$F$26*VLOOKUP(J199,last!$B$1:$C$2082,2,0)</f>
        <v>550</v>
      </c>
      <c r="K204" s="79">
        <f>'Интерактивный прайс-лист'!$F$26*VLOOKUP(K199,last!$B$1:$C$2082,2,0)</f>
        <v>550</v>
      </c>
      <c r="L204" s="78">
        <f>'Интерактивный прайс-лист'!$F$26*VLOOKUP(L199,last!$B$1:$C$2082,2,0)</f>
        <v>550</v>
      </c>
    </row>
    <row r="205" spans="1:12" x14ac:dyDescent="0.2">
      <c r="A205" s="865" t="s">
        <v>1011</v>
      </c>
      <c r="B205" s="867"/>
      <c r="C205" s="867"/>
      <c r="D205" s="185" t="s">
        <v>999</v>
      </c>
      <c r="E205" s="79"/>
      <c r="F205" s="79"/>
      <c r="G205" s="79"/>
      <c r="H205" s="79"/>
      <c r="I205" s="79">
        <f>'Интерактивный прайс-лист'!$F$26*VLOOKUP(I200,last!$B$1:$C$2082,2,0)</f>
        <v>4412</v>
      </c>
      <c r="J205" s="79">
        <f>'Интерактивный прайс-лист'!$F$26*VLOOKUP(J200,last!$B$1:$C$2082,2,0)</f>
        <v>5038</v>
      </c>
      <c r="K205" s="79">
        <f>'Интерактивный прайс-лист'!$F$26*VLOOKUP(K200,last!$B$1:$C$2082,2,0)</f>
        <v>5671</v>
      </c>
      <c r="L205" s="78">
        <f>'Интерактивный прайс-лист'!$F$26*VLOOKUP(L200,last!$B$1:$C$2082,2,0)</f>
        <v>6356</v>
      </c>
    </row>
    <row r="206" spans="1:12" ht="13.5" thickBot="1" x14ac:dyDescent="0.25">
      <c r="A206" s="1005" t="s">
        <v>1028</v>
      </c>
      <c r="B206" s="1006"/>
      <c r="C206" s="1006"/>
      <c r="D206" s="98" t="s">
        <v>999</v>
      </c>
      <c r="E206" s="76"/>
      <c r="F206" s="76"/>
      <c r="G206" s="76"/>
      <c r="H206" s="76"/>
      <c r="I206" s="76">
        <f>SUM(I203:I205)</f>
        <v>6958</v>
      </c>
      <c r="J206" s="76">
        <f>SUM(J203:J205)</f>
        <v>7864</v>
      </c>
      <c r="K206" s="76">
        <f>SUM(K203:K205)</f>
        <v>8786</v>
      </c>
      <c r="L206" s="75">
        <f>SUM(L203:L205)</f>
        <v>9971</v>
      </c>
    </row>
    <row r="207" spans="1:12" x14ac:dyDescent="0.2">
      <c r="A207" s="54"/>
      <c r="B207" s="54"/>
      <c r="C207" s="54"/>
      <c r="D207" s="55"/>
      <c r="E207" s="54"/>
      <c r="F207" s="54"/>
      <c r="G207" s="54"/>
      <c r="H207" s="54"/>
      <c r="I207" s="54"/>
      <c r="J207" s="54"/>
      <c r="K207" s="54"/>
      <c r="L207" s="54"/>
    </row>
    <row r="208" spans="1:12" ht="13.5" thickBot="1" x14ac:dyDescent="0.25">
      <c r="A208" s="971" t="s">
        <v>1009</v>
      </c>
      <c r="B208" s="971"/>
      <c r="C208" s="971"/>
      <c r="D208" s="971"/>
      <c r="E208" s="182"/>
      <c r="F208" s="182"/>
      <c r="G208" s="182"/>
      <c r="H208" s="182"/>
      <c r="I208" s="182"/>
      <c r="J208" s="182"/>
      <c r="K208" s="182"/>
      <c r="L208" s="182"/>
    </row>
    <row r="209" spans="1:12" ht="26.25" customHeight="1" x14ac:dyDescent="0.2">
      <c r="A209" s="1014" t="s">
        <v>1082</v>
      </c>
      <c r="B209" s="1013"/>
      <c r="C209" s="73" t="s">
        <v>941</v>
      </c>
      <c r="D209" s="72" t="s">
        <v>999</v>
      </c>
      <c r="E209" s="280"/>
      <c r="F209" s="279"/>
      <c r="G209" s="279"/>
      <c r="H209" s="279"/>
      <c r="I209" s="873">
        <f>'Интерактивный прайс-лист'!$F$26*VLOOKUP($C209,last!$B$1:$C$1698,2,0)</f>
        <v>158</v>
      </c>
      <c r="J209" s="954"/>
      <c r="K209" s="954"/>
      <c r="L209" s="874"/>
    </row>
    <row r="210" spans="1:12" x14ac:dyDescent="0.2">
      <c r="A210" s="975" t="s">
        <v>1081</v>
      </c>
      <c r="B210" s="86" t="s">
        <v>1007</v>
      </c>
      <c r="C210" s="70" t="s">
        <v>965</v>
      </c>
      <c r="D210" s="188" t="s">
        <v>999</v>
      </c>
      <c r="E210" s="277"/>
      <c r="F210" s="277"/>
      <c r="G210" s="277"/>
      <c r="H210" s="277"/>
      <c r="I210" s="875">
        <f>'Интерактивный прайс-лист'!$F$26*VLOOKUP($C210,last!$B$1:$C$1698,2,0)</f>
        <v>96</v>
      </c>
      <c r="J210" s="991"/>
      <c r="K210" s="991"/>
      <c r="L210" s="876"/>
    </row>
    <row r="211" spans="1:12" x14ac:dyDescent="0.2">
      <c r="A211" s="975"/>
      <c r="B211" s="68" t="s">
        <v>1007</v>
      </c>
      <c r="C211" s="67" t="s">
        <v>964</v>
      </c>
      <c r="D211" s="185" t="s">
        <v>999</v>
      </c>
      <c r="E211" s="276"/>
      <c r="F211" s="276"/>
      <c r="G211" s="276"/>
      <c r="H211" s="276"/>
      <c r="I211" s="875">
        <f>'Интерактивный прайс-лист'!$F$26*VLOOKUP($C211,last!$B$1:$C$1698,2,0)</f>
        <v>272</v>
      </c>
      <c r="J211" s="991"/>
      <c r="K211" s="991"/>
      <c r="L211" s="876"/>
    </row>
    <row r="212" spans="1:12" ht="13.5" thickBot="1" x14ac:dyDescent="0.25">
      <c r="A212" s="996"/>
      <c r="B212" s="100" t="s">
        <v>1022</v>
      </c>
      <c r="C212" s="99" t="s">
        <v>946</v>
      </c>
      <c r="D212" s="98" t="s">
        <v>999</v>
      </c>
      <c r="E212" s="274"/>
      <c r="F212" s="274"/>
      <c r="G212" s="274"/>
      <c r="H212" s="274"/>
      <c r="I212" s="955">
        <f>'Интерактивный прайс-лист'!$F$26*VLOOKUP($C212,last!$B$1:$C$1698,2,0)</f>
        <v>195</v>
      </c>
      <c r="J212" s="995"/>
      <c r="K212" s="995"/>
      <c r="L212" s="956"/>
    </row>
    <row r="213" spans="1:12" x14ac:dyDescent="0.2">
      <c r="A213" s="54"/>
      <c r="B213" s="54"/>
      <c r="C213" s="54"/>
      <c r="D213" s="55"/>
      <c r="E213" s="54"/>
      <c r="F213" s="54"/>
      <c r="G213" s="54"/>
      <c r="H213" s="2"/>
      <c r="I213" s="2"/>
      <c r="J213" s="54"/>
      <c r="K213" s="54"/>
      <c r="L213" s="54"/>
    </row>
    <row r="214" spans="1:12" x14ac:dyDescent="0.2">
      <c r="A214" s="54"/>
      <c r="B214" s="54"/>
      <c r="C214" s="54"/>
      <c r="D214" s="55"/>
      <c r="E214" s="54"/>
      <c r="F214" s="54"/>
      <c r="G214" s="54"/>
      <c r="H214" s="2"/>
      <c r="I214" s="2"/>
      <c r="J214" s="54"/>
      <c r="K214" s="54"/>
      <c r="L214" s="54"/>
    </row>
    <row r="215" spans="1:12" ht="13.5" thickBot="1" x14ac:dyDescent="0.25">
      <c r="A215" s="97" t="s">
        <v>1020</v>
      </c>
      <c r="B215" s="97"/>
      <c r="C215" s="97"/>
      <c r="D215" s="97" t="s">
        <v>1023</v>
      </c>
      <c r="E215" s="96"/>
      <c r="F215" s="96"/>
      <c r="G215" s="96"/>
      <c r="H215" s="2"/>
      <c r="I215" s="2"/>
      <c r="J215" s="96"/>
      <c r="K215" s="96"/>
      <c r="L215" s="96"/>
    </row>
    <row r="216" spans="1:12" x14ac:dyDescent="0.2">
      <c r="A216" s="879" t="s">
        <v>1019</v>
      </c>
      <c r="B216" s="880"/>
      <c r="C216" s="108"/>
      <c r="D216" s="107"/>
      <c r="E216" s="106"/>
      <c r="F216" s="106"/>
      <c r="G216" s="106"/>
      <c r="H216" s="106"/>
      <c r="I216" s="300" t="s">
        <v>732</v>
      </c>
      <c r="J216" s="300" t="s">
        <v>738</v>
      </c>
      <c r="K216" s="300" t="s">
        <v>737</v>
      </c>
      <c r="L216" s="299" t="s">
        <v>736</v>
      </c>
    </row>
    <row r="217" spans="1:12" x14ac:dyDescent="0.2">
      <c r="A217" s="1007" t="s">
        <v>1071</v>
      </c>
      <c r="B217" s="1008"/>
      <c r="C217" s="284"/>
      <c r="D217" s="283"/>
      <c r="E217" s="282"/>
      <c r="F217" s="282"/>
      <c r="G217" s="282"/>
      <c r="H217" s="282"/>
      <c r="I217" s="282" t="s">
        <v>928</v>
      </c>
      <c r="J217" s="282" t="s">
        <v>928</v>
      </c>
      <c r="K217" s="282" t="s">
        <v>928</v>
      </c>
      <c r="L217" s="281" t="s">
        <v>928</v>
      </c>
    </row>
    <row r="218" spans="1:12" ht="13.5" thickBot="1" x14ac:dyDescent="0.25">
      <c r="A218" s="890" t="s">
        <v>1018</v>
      </c>
      <c r="B218" s="891"/>
      <c r="C218" s="104"/>
      <c r="D218" s="103"/>
      <c r="E218" s="102"/>
      <c r="F218" s="102"/>
      <c r="G218" s="102"/>
      <c r="H218" s="102"/>
      <c r="I218" s="102" t="s">
        <v>60</v>
      </c>
      <c r="J218" s="102" t="s">
        <v>59</v>
      </c>
      <c r="K218" s="102" t="s">
        <v>58</v>
      </c>
      <c r="L218" s="101" t="s">
        <v>97</v>
      </c>
    </row>
    <row r="219" spans="1:12" x14ac:dyDescent="0.2">
      <c r="A219" s="889" t="s">
        <v>1017</v>
      </c>
      <c r="B219" s="893"/>
      <c r="C219" s="86" t="s">
        <v>1015</v>
      </c>
      <c r="D219" s="188" t="s">
        <v>1014</v>
      </c>
      <c r="E219" s="84"/>
      <c r="F219" s="84"/>
      <c r="G219" s="84"/>
      <c r="H219" s="84"/>
      <c r="I219" s="138">
        <v>6.8</v>
      </c>
      <c r="J219" s="138">
        <v>9.5</v>
      </c>
      <c r="K219" s="138">
        <v>12</v>
      </c>
      <c r="L219" s="121">
        <v>13.4</v>
      </c>
    </row>
    <row r="220" spans="1:12" x14ac:dyDescent="0.2">
      <c r="A220" s="865" t="s">
        <v>1016</v>
      </c>
      <c r="B220" s="867"/>
      <c r="C220" s="82" t="s">
        <v>1015</v>
      </c>
      <c r="D220" s="185" t="s">
        <v>1014</v>
      </c>
      <c r="E220" s="81"/>
      <c r="F220" s="81"/>
      <c r="G220" s="81"/>
      <c r="H220" s="81"/>
      <c r="I220" s="135">
        <v>7.5</v>
      </c>
      <c r="J220" s="135">
        <v>10.8</v>
      </c>
      <c r="K220" s="135">
        <v>13.5</v>
      </c>
      <c r="L220" s="118">
        <v>15.5</v>
      </c>
    </row>
    <row r="221" spans="1:12" x14ac:dyDescent="0.2">
      <c r="A221" s="865" t="s">
        <v>1012</v>
      </c>
      <c r="B221" s="867"/>
      <c r="C221" s="867"/>
      <c r="D221" s="185" t="s">
        <v>999</v>
      </c>
      <c r="E221" s="79"/>
      <c r="F221" s="79"/>
      <c r="G221" s="79"/>
      <c r="H221" s="79"/>
      <c r="I221" s="79">
        <f>'Интерактивный прайс-лист'!$F$26*VLOOKUP(I216,last!$B$1:$C$2082,2,0)</f>
        <v>1996</v>
      </c>
      <c r="J221" s="79">
        <f>'Интерактивный прайс-лист'!$F$26*VLOOKUP(J216,last!$B$1:$C$2082,2,0)</f>
        <v>2276</v>
      </c>
      <c r="K221" s="79">
        <f>'Интерактивный прайс-лист'!$F$26*VLOOKUP(K216,last!$B$1:$C$2082,2,0)</f>
        <v>2565</v>
      </c>
      <c r="L221" s="78">
        <f>'Интерактивный прайс-лист'!$F$26*VLOOKUP(L216,last!$B$1:$C$2082,2,0)</f>
        <v>3065</v>
      </c>
    </row>
    <row r="222" spans="1:12" x14ac:dyDescent="0.2">
      <c r="A222" s="865" t="s">
        <v>1070</v>
      </c>
      <c r="B222" s="867"/>
      <c r="C222" s="67" t="s">
        <v>1083</v>
      </c>
      <c r="D222" s="185" t="s">
        <v>999</v>
      </c>
      <c r="E222" s="79"/>
      <c r="F222" s="79"/>
      <c r="G222" s="79"/>
      <c r="H222" s="79"/>
      <c r="I222" s="79">
        <f>'Интерактивный прайс-лист'!$F$26*VLOOKUP(I217,last!$B$1:$C$2082,2,0)</f>
        <v>1201</v>
      </c>
      <c r="J222" s="79">
        <f>'Интерактивный прайс-лист'!$F$26*VLOOKUP(J217,last!$B$1:$C$2082,2,0)</f>
        <v>1201</v>
      </c>
      <c r="K222" s="79">
        <f>'Интерактивный прайс-лист'!$F$26*VLOOKUP(K217,last!$B$1:$C$2082,2,0)</f>
        <v>1201</v>
      </c>
      <c r="L222" s="78">
        <f>'Интерактивный прайс-лист'!$F$26*VLOOKUP(L217,last!$B$1:$C$2082,2,0)</f>
        <v>1201</v>
      </c>
    </row>
    <row r="223" spans="1:12" x14ac:dyDescent="0.2">
      <c r="A223" s="865" t="s">
        <v>1011</v>
      </c>
      <c r="B223" s="867"/>
      <c r="C223" s="867"/>
      <c r="D223" s="185" t="s">
        <v>999</v>
      </c>
      <c r="E223" s="79"/>
      <c r="F223" s="79"/>
      <c r="G223" s="79"/>
      <c r="H223" s="79"/>
      <c r="I223" s="79">
        <f>'Интерактивный прайс-лист'!$F$26*VLOOKUP(I218,last!$B$1:$C$2082,2,0)</f>
        <v>4412</v>
      </c>
      <c r="J223" s="79">
        <f>'Интерактивный прайс-лист'!$F$26*VLOOKUP(J218,last!$B$1:$C$2082,2,0)</f>
        <v>5038</v>
      </c>
      <c r="K223" s="79">
        <f>'Интерактивный прайс-лист'!$F$26*VLOOKUP(K218,last!$B$1:$C$2082,2,0)</f>
        <v>5671</v>
      </c>
      <c r="L223" s="78">
        <f>'Интерактивный прайс-лист'!$F$26*VLOOKUP(L218,last!$B$1:$C$2082,2,0)</f>
        <v>6356</v>
      </c>
    </row>
    <row r="224" spans="1:12" ht="13.5" thickBot="1" x14ac:dyDescent="0.25">
      <c r="A224" s="1005" t="s">
        <v>1028</v>
      </c>
      <c r="B224" s="1006"/>
      <c r="C224" s="1006"/>
      <c r="D224" s="98" t="s">
        <v>999</v>
      </c>
      <c r="E224" s="76"/>
      <c r="F224" s="76"/>
      <c r="G224" s="76"/>
      <c r="H224" s="76"/>
      <c r="I224" s="76">
        <f>SUM(I221:I223)</f>
        <v>7609</v>
      </c>
      <c r="J224" s="76">
        <f>SUM(J221:J223)</f>
        <v>8515</v>
      </c>
      <c r="K224" s="76">
        <f>SUM(K221:K223)</f>
        <v>9437</v>
      </c>
      <c r="L224" s="75">
        <f>SUM(L221:L223)</f>
        <v>10622</v>
      </c>
    </row>
    <row r="225" spans="1:12" x14ac:dyDescent="0.2">
      <c r="A225" s="54"/>
      <c r="B225" s="54"/>
      <c r="C225" s="54"/>
      <c r="D225" s="55"/>
      <c r="E225" s="54"/>
      <c r="F225" s="54"/>
      <c r="G225" s="54"/>
      <c r="H225" s="54"/>
      <c r="I225" s="54"/>
      <c r="J225" s="54"/>
      <c r="K225" s="54"/>
      <c r="L225" s="54"/>
    </row>
    <row r="226" spans="1:12" ht="13.5" thickBot="1" x14ac:dyDescent="0.25">
      <c r="A226" s="971" t="s">
        <v>1009</v>
      </c>
      <c r="B226" s="971"/>
      <c r="C226" s="971"/>
      <c r="D226" s="971"/>
      <c r="E226" s="182"/>
      <c r="F226" s="182"/>
      <c r="G226" s="182"/>
      <c r="H226" s="182"/>
      <c r="I226" s="182"/>
      <c r="J226" s="182"/>
      <c r="K226" s="182"/>
      <c r="L226" s="182"/>
    </row>
    <row r="227" spans="1:12" ht="26.25" customHeight="1" x14ac:dyDescent="0.2">
      <c r="A227" s="1014" t="s">
        <v>1082</v>
      </c>
      <c r="B227" s="1013"/>
      <c r="C227" s="73" t="s">
        <v>941</v>
      </c>
      <c r="D227" s="72" t="s">
        <v>999</v>
      </c>
      <c r="E227" s="280"/>
      <c r="F227" s="279"/>
      <c r="G227" s="279"/>
      <c r="H227" s="279"/>
      <c r="I227" s="873">
        <f>'Интерактивный прайс-лист'!$F$26*VLOOKUP($C227,last!$B$1:$C$1698,2,0)</f>
        <v>158</v>
      </c>
      <c r="J227" s="954"/>
      <c r="K227" s="954"/>
      <c r="L227" s="874"/>
    </row>
    <row r="228" spans="1:12" x14ac:dyDescent="0.2">
      <c r="A228" s="975" t="s">
        <v>1081</v>
      </c>
      <c r="B228" s="86" t="s">
        <v>1007</v>
      </c>
      <c r="C228" s="70" t="s">
        <v>965</v>
      </c>
      <c r="D228" s="188" t="s">
        <v>999</v>
      </c>
      <c r="E228" s="277"/>
      <c r="F228" s="277"/>
      <c r="G228" s="277"/>
      <c r="H228" s="277"/>
      <c r="I228" s="875">
        <f>'Интерактивный прайс-лист'!$F$26*VLOOKUP($C228,last!$B$1:$C$1698,2,0)</f>
        <v>96</v>
      </c>
      <c r="J228" s="991"/>
      <c r="K228" s="991"/>
      <c r="L228" s="876"/>
    </row>
    <row r="229" spans="1:12" x14ac:dyDescent="0.2">
      <c r="A229" s="975"/>
      <c r="B229" s="68" t="s">
        <v>1007</v>
      </c>
      <c r="C229" s="67" t="s">
        <v>964</v>
      </c>
      <c r="D229" s="185" t="s">
        <v>999</v>
      </c>
      <c r="E229" s="276"/>
      <c r="F229" s="276"/>
      <c r="G229" s="276"/>
      <c r="H229" s="276"/>
      <c r="I229" s="875">
        <f>'Интерактивный прайс-лист'!$F$26*VLOOKUP($C229,last!$B$1:$C$1698,2,0)</f>
        <v>272</v>
      </c>
      <c r="J229" s="991"/>
      <c r="K229" s="991"/>
      <c r="L229" s="876"/>
    </row>
    <row r="230" spans="1:12" ht="13.5" thickBot="1" x14ac:dyDescent="0.25">
      <c r="A230" s="996"/>
      <c r="B230" s="100" t="s">
        <v>1022</v>
      </c>
      <c r="C230" s="99" t="s">
        <v>946</v>
      </c>
      <c r="D230" s="98" t="s">
        <v>999</v>
      </c>
      <c r="E230" s="274"/>
      <c r="F230" s="274"/>
      <c r="G230" s="274"/>
      <c r="H230" s="274"/>
      <c r="I230" s="955">
        <f>'Интерактивный прайс-лист'!$F$26*VLOOKUP($C230,last!$B$1:$C$1698,2,0)</f>
        <v>195</v>
      </c>
      <c r="J230" s="995"/>
      <c r="K230" s="995"/>
      <c r="L230" s="956"/>
    </row>
    <row r="231" spans="1:12" x14ac:dyDescent="0.2">
      <c r="A231" s="54"/>
      <c r="B231" s="54"/>
      <c r="C231" s="54"/>
      <c r="D231" s="55"/>
      <c r="E231" s="54"/>
      <c r="F231" s="54"/>
      <c r="G231" s="54"/>
      <c r="H231" s="2"/>
      <c r="I231" s="2"/>
      <c r="J231" s="54"/>
      <c r="K231" s="54"/>
      <c r="L231" s="54"/>
    </row>
    <row r="232" spans="1:12" x14ac:dyDescent="0.2">
      <c r="A232" s="54"/>
      <c r="B232" s="54"/>
      <c r="C232" s="54"/>
      <c r="D232" s="55"/>
      <c r="E232" s="54"/>
      <c r="F232" s="54"/>
      <c r="G232" s="54"/>
      <c r="H232" s="2"/>
      <c r="I232" s="54"/>
      <c r="J232" s="54"/>
      <c r="K232" s="54"/>
      <c r="L232" s="54"/>
    </row>
    <row r="233" spans="1:12" ht="13.5" thickBot="1" x14ac:dyDescent="0.25">
      <c r="A233" s="97" t="s">
        <v>1020</v>
      </c>
      <c r="B233" s="97"/>
      <c r="C233" s="97"/>
      <c r="D233" s="97" t="s">
        <v>1023</v>
      </c>
      <c r="E233" s="96"/>
      <c r="F233" s="96"/>
      <c r="G233" s="96"/>
      <c r="H233" s="96"/>
      <c r="I233" s="96"/>
      <c r="J233" s="96"/>
      <c r="K233" s="96"/>
      <c r="L233" s="96"/>
    </row>
    <row r="234" spans="1:12" x14ac:dyDescent="0.2">
      <c r="A234" s="879" t="s">
        <v>1019</v>
      </c>
      <c r="B234" s="880"/>
      <c r="C234" s="108"/>
      <c r="D234" s="107"/>
      <c r="E234" s="106"/>
      <c r="F234" s="106"/>
      <c r="G234" s="106"/>
      <c r="H234" s="106"/>
      <c r="I234" s="300" t="s">
        <v>732</v>
      </c>
      <c r="J234" s="300" t="s">
        <v>738</v>
      </c>
      <c r="K234" s="300" t="s">
        <v>737</v>
      </c>
      <c r="L234" s="299" t="s">
        <v>736</v>
      </c>
    </row>
    <row r="235" spans="1:12" x14ac:dyDescent="0.2">
      <c r="A235" s="1007" t="s">
        <v>1071</v>
      </c>
      <c r="B235" s="1008"/>
      <c r="C235" s="284"/>
      <c r="D235" s="283"/>
      <c r="E235" s="282"/>
      <c r="F235" s="282"/>
      <c r="G235" s="282"/>
      <c r="H235" s="282"/>
      <c r="I235" s="282" t="s">
        <v>929</v>
      </c>
      <c r="J235" s="282" t="s">
        <v>929</v>
      </c>
      <c r="K235" s="282" t="s">
        <v>929</v>
      </c>
      <c r="L235" s="281" t="s">
        <v>929</v>
      </c>
    </row>
    <row r="236" spans="1:12" ht="13.5" thickBot="1" x14ac:dyDescent="0.25">
      <c r="A236" s="890" t="s">
        <v>1018</v>
      </c>
      <c r="B236" s="891"/>
      <c r="C236" s="104"/>
      <c r="D236" s="103"/>
      <c r="E236" s="102"/>
      <c r="F236" s="102"/>
      <c r="G236" s="102"/>
      <c r="H236" s="102"/>
      <c r="I236" s="102" t="s">
        <v>54</v>
      </c>
      <c r="J236" s="102" t="s">
        <v>53</v>
      </c>
      <c r="K236" s="102" t="s">
        <v>52</v>
      </c>
      <c r="L236" s="101" t="s">
        <v>96</v>
      </c>
    </row>
    <row r="237" spans="1:12" x14ac:dyDescent="0.2">
      <c r="A237" s="889" t="s">
        <v>1017</v>
      </c>
      <c r="B237" s="893"/>
      <c r="C237" s="86" t="s">
        <v>1015</v>
      </c>
      <c r="D237" s="188" t="s">
        <v>1014</v>
      </c>
      <c r="E237" s="84"/>
      <c r="F237" s="84"/>
      <c r="G237" s="84"/>
      <c r="H237" s="84"/>
      <c r="I237" s="138">
        <v>6.8</v>
      </c>
      <c r="J237" s="138">
        <v>9.5</v>
      </c>
      <c r="K237" s="138">
        <v>12</v>
      </c>
      <c r="L237" s="121">
        <v>13.4</v>
      </c>
    </row>
    <row r="238" spans="1:12" x14ac:dyDescent="0.2">
      <c r="A238" s="865" t="s">
        <v>1016</v>
      </c>
      <c r="B238" s="867"/>
      <c r="C238" s="82" t="s">
        <v>1015</v>
      </c>
      <c r="D238" s="185" t="s">
        <v>1014</v>
      </c>
      <c r="E238" s="81"/>
      <c r="F238" s="81"/>
      <c r="G238" s="81"/>
      <c r="H238" s="81"/>
      <c r="I238" s="135">
        <v>7.5</v>
      </c>
      <c r="J238" s="135">
        <v>10.8</v>
      </c>
      <c r="K238" s="135">
        <v>13.5</v>
      </c>
      <c r="L238" s="118">
        <v>15.5</v>
      </c>
    </row>
    <row r="239" spans="1:12" x14ac:dyDescent="0.2">
      <c r="A239" s="865" t="s">
        <v>1012</v>
      </c>
      <c r="B239" s="867"/>
      <c r="C239" s="867"/>
      <c r="D239" s="185" t="s">
        <v>999</v>
      </c>
      <c r="E239" s="79"/>
      <c r="F239" s="79"/>
      <c r="G239" s="79"/>
      <c r="H239" s="79"/>
      <c r="I239" s="79">
        <f>'Интерактивный прайс-лист'!$F$26*VLOOKUP(I234,last!$B$1:$C$2082,2,0)</f>
        <v>1996</v>
      </c>
      <c r="J239" s="79">
        <f>'Интерактивный прайс-лист'!$F$26*VLOOKUP(J234,last!$B$1:$C$2082,2,0)</f>
        <v>2276</v>
      </c>
      <c r="K239" s="79">
        <f>'Интерактивный прайс-лист'!$F$26*VLOOKUP(K234,last!$B$1:$C$2082,2,0)</f>
        <v>2565</v>
      </c>
      <c r="L239" s="78">
        <f>'Интерактивный прайс-лист'!$F$26*VLOOKUP(L234,last!$B$1:$C$2082,2,0)</f>
        <v>3065</v>
      </c>
    </row>
    <row r="240" spans="1:12" x14ac:dyDescent="0.2">
      <c r="A240" s="865" t="s">
        <v>1070</v>
      </c>
      <c r="B240" s="867"/>
      <c r="C240" s="67" t="s">
        <v>929</v>
      </c>
      <c r="D240" s="185" t="s">
        <v>999</v>
      </c>
      <c r="E240" s="79"/>
      <c r="F240" s="79"/>
      <c r="G240" s="79"/>
      <c r="H240" s="79"/>
      <c r="I240" s="79">
        <f>'Интерактивный прайс-лист'!$F$26*VLOOKUP(I235,last!$B$1:$C$2082,2,0)</f>
        <v>504</v>
      </c>
      <c r="J240" s="79">
        <f>'Интерактивный прайс-лист'!$F$26*VLOOKUP(J235,last!$B$1:$C$2082,2,0)</f>
        <v>504</v>
      </c>
      <c r="K240" s="79">
        <f>'Интерактивный прайс-лист'!$F$26*VLOOKUP(K235,last!$B$1:$C$2082,2,0)</f>
        <v>504</v>
      </c>
      <c r="L240" s="78">
        <f>'Интерактивный прайс-лист'!$F$26*VLOOKUP(L235,last!$B$1:$C$2082,2,0)</f>
        <v>504</v>
      </c>
    </row>
    <row r="241" spans="1:12" x14ac:dyDescent="0.2">
      <c r="A241" s="865" t="s">
        <v>1011</v>
      </c>
      <c r="B241" s="867"/>
      <c r="C241" s="867"/>
      <c r="D241" s="185" t="s">
        <v>999</v>
      </c>
      <c r="E241" s="79"/>
      <c r="F241" s="79"/>
      <c r="G241" s="79"/>
      <c r="H241" s="79"/>
      <c r="I241" s="79">
        <f>'Интерактивный прайс-лист'!$F$26*VLOOKUP(I236,last!$B$1:$C$2082,2,0)</f>
        <v>3600</v>
      </c>
      <c r="J241" s="79">
        <f>'Интерактивный прайс-лист'!$F$26*VLOOKUP(J236,last!$B$1:$C$2082,2,0)</f>
        <v>4151</v>
      </c>
      <c r="K241" s="79">
        <f>'Интерактивный прайс-лист'!$F$26*VLOOKUP(K236,last!$B$1:$C$2082,2,0)</f>
        <v>4702</v>
      </c>
      <c r="L241" s="78">
        <f>'Интерактивный прайс-лист'!$F$26*VLOOKUP(L236,last!$B$1:$C$2082,2,0)</f>
        <v>5430</v>
      </c>
    </row>
    <row r="242" spans="1:12" ht="13.5" thickBot="1" x14ac:dyDescent="0.25">
      <c r="A242" s="1005" t="s">
        <v>1028</v>
      </c>
      <c r="B242" s="1006"/>
      <c r="C242" s="1006"/>
      <c r="D242" s="98" t="s">
        <v>999</v>
      </c>
      <c r="E242" s="76"/>
      <c r="F242" s="76"/>
      <c r="G242" s="76"/>
      <c r="H242" s="76"/>
      <c r="I242" s="76">
        <f>SUM(I239:I241)</f>
        <v>6100</v>
      </c>
      <c r="J242" s="76">
        <f>SUM(J239:J241)</f>
        <v>6931</v>
      </c>
      <c r="K242" s="76">
        <f>SUM(K239:K241)</f>
        <v>7771</v>
      </c>
      <c r="L242" s="75">
        <f>SUM(L239:L241)</f>
        <v>8999</v>
      </c>
    </row>
    <row r="243" spans="1:12" x14ac:dyDescent="0.2">
      <c r="A243" s="54"/>
      <c r="B243" s="54"/>
      <c r="C243" s="54"/>
      <c r="D243" s="55"/>
      <c r="E243" s="54"/>
      <c r="F243" s="54"/>
      <c r="G243" s="54"/>
      <c r="H243" s="54"/>
      <c r="I243" s="54"/>
      <c r="J243" s="54"/>
      <c r="K243" s="54"/>
      <c r="L243" s="54"/>
    </row>
    <row r="244" spans="1:12" ht="13.5" thickBot="1" x14ac:dyDescent="0.25">
      <c r="A244" s="971" t="s">
        <v>1009</v>
      </c>
      <c r="B244" s="971"/>
      <c r="C244" s="971"/>
      <c r="D244" s="971"/>
      <c r="E244" s="182"/>
      <c r="F244" s="182"/>
      <c r="G244" s="182"/>
      <c r="H244" s="182"/>
      <c r="I244" s="182"/>
      <c r="J244" s="182"/>
      <c r="K244" s="182"/>
      <c r="L244" s="182"/>
    </row>
    <row r="245" spans="1:12" ht="26.25" customHeight="1" x14ac:dyDescent="0.2">
      <c r="A245" s="1014" t="s">
        <v>1082</v>
      </c>
      <c r="B245" s="1013"/>
      <c r="C245" s="73" t="s">
        <v>941</v>
      </c>
      <c r="D245" s="72" t="s">
        <v>999</v>
      </c>
      <c r="E245" s="280"/>
      <c r="F245" s="279"/>
      <c r="G245" s="279"/>
      <c r="H245" s="279"/>
      <c r="I245" s="873">
        <f>'Интерактивный прайс-лист'!$F$26*VLOOKUP($C245,last!$B$1:$C$1698,2,0)</f>
        <v>158</v>
      </c>
      <c r="J245" s="954"/>
      <c r="K245" s="954"/>
      <c r="L245" s="874"/>
    </row>
    <row r="246" spans="1:12" x14ac:dyDescent="0.2">
      <c r="A246" s="975" t="s">
        <v>1081</v>
      </c>
      <c r="B246" s="86" t="s">
        <v>1007</v>
      </c>
      <c r="C246" s="70" t="s">
        <v>965</v>
      </c>
      <c r="D246" s="188" t="s">
        <v>999</v>
      </c>
      <c r="E246" s="277"/>
      <c r="F246" s="277"/>
      <c r="G246" s="277"/>
      <c r="H246" s="287"/>
      <c r="I246" s="875">
        <f>'Интерактивный прайс-лист'!$F$26*VLOOKUP($C246,last!$B$1:$C$1698,2,0)</f>
        <v>96</v>
      </c>
      <c r="J246" s="991"/>
      <c r="K246" s="991"/>
      <c r="L246" s="876"/>
    </row>
    <row r="247" spans="1:12" x14ac:dyDescent="0.2">
      <c r="A247" s="975"/>
      <c r="B247" s="68" t="s">
        <v>1007</v>
      </c>
      <c r="C247" s="67" t="s">
        <v>964</v>
      </c>
      <c r="D247" s="185" t="s">
        <v>999</v>
      </c>
      <c r="E247" s="276"/>
      <c r="F247" s="276"/>
      <c r="G247" s="276"/>
      <c r="H247" s="286"/>
      <c r="I247" s="875">
        <f>'Интерактивный прайс-лист'!$F$26*VLOOKUP($C247,last!$B$1:$C$1698,2,0)</f>
        <v>272</v>
      </c>
      <c r="J247" s="991"/>
      <c r="K247" s="991"/>
      <c r="L247" s="876"/>
    </row>
    <row r="248" spans="1:12" ht="13.5" thickBot="1" x14ac:dyDescent="0.25">
      <c r="A248" s="996"/>
      <c r="B248" s="100" t="s">
        <v>1022</v>
      </c>
      <c r="C248" s="99" t="s">
        <v>946</v>
      </c>
      <c r="D248" s="98" t="s">
        <v>999</v>
      </c>
      <c r="E248" s="274"/>
      <c r="F248" s="274"/>
      <c r="G248" s="274"/>
      <c r="H248" s="285"/>
      <c r="I248" s="955">
        <f>'Интерактивный прайс-лист'!$F$26*VLOOKUP($C248,last!$B$1:$C$1698,2,0)</f>
        <v>195</v>
      </c>
      <c r="J248" s="995"/>
      <c r="K248" s="995"/>
      <c r="L248" s="956"/>
    </row>
    <row r="249" spans="1:12" x14ac:dyDescent="0.2">
      <c r="A249" s="54"/>
      <c r="B249" s="54"/>
      <c r="C249" s="54"/>
      <c r="D249" s="55"/>
      <c r="E249" s="54"/>
      <c r="F249" s="54"/>
      <c r="G249" s="54"/>
      <c r="H249" s="54"/>
      <c r="I249" s="54"/>
      <c r="J249" s="54"/>
      <c r="K249" s="54"/>
      <c r="L249" s="54"/>
    </row>
    <row r="250" spans="1:12" x14ac:dyDescent="0.2">
      <c r="A250" s="54"/>
      <c r="B250" s="54"/>
      <c r="C250" s="54"/>
      <c r="D250" s="55"/>
      <c r="E250" s="54"/>
      <c r="F250" s="54"/>
      <c r="G250" s="54"/>
      <c r="H250" s="54"/>
      <c r="I250" s="54"/>
      <c r="J250" s="54"/>
      <c r="K250" s="54"/>
      <c r="L250" s="54"/>
    </row>
    <row r="251" spans="1:12" ht="13.5" thickBot="1" x14ac:dyDescent="0.25">
      <c r="A251" s="97" t="s">
        <v>1020</v>
      </c>
      <c r="B251" s="97"/>
      <c r="C251" s="97"/>
      <c r="D251" s="97" t="s">
        <v>1023</v>
      </c>
      <c r="E251" s="96"/>
      <c r="F251" s="96"/>
      <c r="G251" s="96"/>
      <c r="H251" s="96"/>
      <c r="I251" s="96"/>
      <c r="J251" s="96"/>
      <c r="K251" s="96"/>
      <c r="L251" s="96"/>
    </row>
    <row r="252" spans="1:12" x14ac:dyDescent="0.2">
      <c r="A252" s="879" t="s">
        <v>1019</v>
      </c>
      <c r="B252" s="880"/>
      <c r="C252" s="108"/>
      <c r="D252" s="107"/>
      <c r="E252" s="106"/>
      <c r="F252" s="106"/>
      <c r="G252" s="106"/>
      <c r="H252" s="106"/>
      <c r="I252" s="300" t="s">
        <v>732</v>
      </c>
      <c r="J252" s="300" t="s">
        <v>738</v>
      </c>
      <c r="K252" s="300" t="s">
        <v>737</v>
      </c>
      <c r="L252" s="299" t="s">
        <v>736</v>
      </c>
    </row>
    <row r="253" spans="1:12" x14ac:dyDescent="0.2">
      <c r="A253" s="1007" t="s">
        <v>1071</v>
      </c>
      <c r="B253" s="1008"/>
      <c r="C253" s="284"/>
      <c r="D253" s="283"/>
      <c r="E253" s="282"/>
      <c r="F253" s="282"/>
      <c r="G253" s="282"/>
      <c r="H253" s="282"/>
      <c r="I253" s="282" t="s">
        <v>927</v>
      </c>
      <c r="J253" s="282" t="s">
        <v>927</v>
      </c>
      <c r="K253" s="282" t="s">
        <v>927</v>
      </c>
      <c r="L253" s="281" t="s">
        <v>927</v>
      </c>
    </row>
    <row r="254" spans="1:12" ht="13.5" thickBot="1" x14ac:dyDescent="0.25">
      <c r="A254" s="890" t="s">
        <v>1018</v>
      </c>
      <c r="B254" s="891"/>
      <c r="C254" s="104"/>
      <c r="D254" s="103"/>
      <c r="E254" s="102"/>
      <c r="F254" s="102"/>
      <c r="G254" s="102"/>
      <c r="H254" s="102"/>
      <c r="I254" s="102" t="s">
        <v>54</v>
      </c>
      <c r="J254" s="102" t="s">
        <v>53</v>
      </c>
      <c r="K254" s="102" t="s">
        <v>52</v>
      </c>
      <c r="L254" s="101" t="s">
        <v>96</v>
      </c>
    </row>
    <row r="255" spans="1:12" x14ac:dyDescent="0.2">
      <c r="A255" s="889" t="s">
        <v>1017</v>
      </c>
      <c r="B255" s="893"/>
      <c r="C255" s="86" t="s">
        <v>1015</v>
      </c>
      <c r="D255" s="188" t="s">
        <v>1014</v>
      </c>
      <c r="E255" s="84"/>
      <c r="F255" s="84"/>
      <c r="G255" s="84"/>
      <c r="H255" s="84"/>
      <c r="I255" s="138">
        <v>6.8</v>
      </c>
      <c r="J255" s="138">
        <v>9.5</v>
      </c>
      <c r="K255" s="138">
        <v>12</v>
      </c>
      <c r="L255" s="121">
        <v>13.4</v>
      </c>
    </row>
    <row r="256" spans="1:12" x14ac:dyDescent="0.2">
      <c r="A256" s="865" t="s">
        <v>1016</v>
      </c>
      <c r="B256" s="867"/>
      <c r="C256" s="82" t="s">
        <v>1015</v>
      </c>
      <c r="D256" s="185" t="s">
        <v>1014</v>
      </c>
      <c r="E256" s="81"/>
      <c r="F256" s="81"/>
      <c r="G256" s="81"/>
      <c r="H256" s="81"/>
      <c r="I256" s="135">
        <v>7.5</v>
      </c>
      <c r="J256" s="135">
        <v>10.8</v>
      </c>
      <c r="K256" s="135">
        <v>13.5</v>
      </c>
      <c r="L256" s="118">
        <v>15.5</v>
      </c>
    </row>
    <row r="257" spans="1:12" x14ac:dyDescent="0.2">
      <c r="A257" s="865" t="s">
        <v>1012</v>
      </c>
      <c r="B257" s="867"/>
      <c r="C257" s="867"/>
      <c r="D257" s="185" t="s">
        <v>999</v>
      </c>
      <c r="E257" s="79"/>
      <c r="F257" s="79"/>
      <c r="G257" s="79"/>
      <c r="H257" s="79"/>
      <c r="I257" s="79">
        <f>'Интерактивный прайс-лист'!$F$26*VLOOKUP(I252,last!$B$1:$C$2082,2,0)</f>
        <v>1996</v>
      </c>
      <c r="J257" s="79">
        <f>'Интерактивный прайс-лист'!$F$26*VLOOKUP(J252,last!$B$1:$C$2082,2,0)</f>
        <v>2276</v>
      </c>
      <c r="K257" s="79">
        <f>'Интерактивный прайс-лист'!$F$26*VLOOKUP(K252,last!$B$1:$C$2082,2,0)</f>
        <v>2565</v>
      </c>
      <c r="L257" s="78">
        <f>'Интерактивный прайс-лист'!$F$26*VLOOKUP(L252,last!$B$1:$C$2082,2,0)</f>
        <v>3065</v>
      </c>
    </row>
    <row r="258" spans="1:12" x14ac:dyDescent="0.2">
      <c r="A258" s="865" t="s">
        <v>1070</v>
      </c>
      <c r="B258" s="867"/>
      <c r="C258" s="67" t="s">
        <v>927</v>
      </c>
      <c r="D258" s="185" t="s">
        <v>999</v>
      </c>
      <c r="E258" s="79"/>
      <c r="F258" s="79"/>
      <c r="G258" s="79"/>
      <c r="H258" s="79"/>
      <c r="I258" s="79">
        <f>'Интерактивный прайс-лист'!$F$26*VLOOKUP(I253,last!$B$1:$C$2082,2,0)</f>
        <v>550</v>
      </c>
      <c r="J258" s="79">
        <f>'Интерактивный прайс-лист'!$F$26*VLOOKUP(J253,last!$B$1:$C$2082,2,0)</f>
        <v>550</v>
      </c>
      <c r="K258" s="79">
        <f>'Интерактивный прайс-лист'!$F$26*VLOOKUP(K253,last!$B$1:$C$2082,2,0)</f>
        <v>550</v>
      </c>
      <c r="L258" s="78">
        <f>'Интерактивный прайс-лист'!$F$26*VLOOKUP(L253,last!$B$1:$C$2082,2,0)</f>
        <v>550</v>
      </c>
    </row>
    <row r="259" spans="1:12" x14ac:dyDescent="0.2">
      <c r="A259" s="865" t="s">
        <v>1011</v>
      </c>
      <c r="B259" s="867"/>
      <c r="C259" s="867"/>
      <c r="D259" s="185" t="s">
        <v>999</v>
      </c>
      <c r="E259" s="79"/>
      <c r="F259" s="79"/>
      <c r="G259" s="79"/>
      <c r="H259" s="79"/>
      <c r="I259" s="79">
        <f>'Интерактивный прайс-лист'!$F$26*VLOOKUP(I254,last!$B$1:$C$2082,2,0)</f>
        <v>3600</v>
      </c>
      <c r="J259" s="79">
        <f>'Интерактивный прайс-лист'!$F$26*VLOOKUP(J254,last!$B$1:$C$2082,2,0)</f>
        <v>4151</v>
      </c>
      <c r="K259" s="79">
        <f>'Интерактивный прайс-лист'!$F$26*VLOOKUP(K254,last!$B$1:$C$2082,2,0)</f>
        <v>4702</v>
      </c>
      <c r="L259" s="78">
        <f>'Интерактивный прайс-лист'!$F$26*VLOOKUP(L254,last!$B$1:$C$2082,2,0)</f>
        <v>5430</v>
      </c>
    </row>
    <row r="260" spans="1:12" ht="13.5" thickBot="1" x14ac:dyDescent="0.25">
      <c r="A260" s="1005" t="s">
        <v>1028</v>
      </c>
      <c r="B260" s="1006"/>
      <c r="C260" s="1006"/>
      <c r="D260" s="98" t="s">
        <v>999</v>
      </c>
      <c r="E260" s="76"/>
      <c r="F260" s="76"/>
      <c r="G260" s="76"/>
      <c r="H260" s="76"/>
      <c r="I260" s="76">
        <f>SUM(I257:I259)</f>
        <v>6146</v>
      </c>
      <c r="J260" s="76">
        <f>SUM(J257:J259)</f>
        <v>6977</v>
      </c>
      <c r="K260" s="76">
        <f>SUM(K257:K259)</f>
        <v>7817</v>
      </c>
      <c r="L260" s="75">
        <f>SUM(L257:L259)</f>
        <v>9045</v>
      </c>
    </row>
    <row r="261" spans="1:12" x14ac:dyDescent="0.2">
      <c r="A261" s="54"/>
      <c r="B261" s="54"/>
      <c r="C261" s="54"/>
      <c r="D261" s="55"/>
      <c r="E261" s="54"/>
      <c r="F261" s="54"/>
      <c r="G261" s="54"/>
      <c r="H261" s="54"/>
      <c r="I261" s="54"/>
      <c r="J261" s="54"/>
      <c r="K261" s="54"/>
      <c r="L261" s="54"/>
    </row>
    <row r="262" spans="1:12" ht="13.5" thickBot="1" x14ac:dyDescent="0.25">
      <c r="A262" s="971" t="s">
        <v>1009</v>
      </c>
      <c r="B262" s="971"/>
      <c r="C262" s="971"/>
      <c r="D262" s="971"/>
      <c r="E262" s="182"/>
      <c r="F262" s="182"/>
      <c r="G262" s="182"/>
      <c r="H262" s="182"/>
      <c r="I262" s="182"/>
      <c r="J262" s="182"/>
      <c r="K262" s="182"/>
      <c r="L262" s="182"/>
    </row>
    <row r="263" spans="1:12" ht="26.25" customHeight="1" x14ac:dyDescent="0.2">
      <c r="A263" s="1014" t="s">
        <v>1082</v>
      </c>
      <c r="B263" s="1013"/>
      <c r="C263" s="73" t="s">
        <v>941</v>
      </c>
      <c r="D263" s="72" t="s">
        <v>999</v>
      </c>
      <c r="E263" s="280"/>
      <c r="F263" s="279"/>
      <c r="G263" s="279"/>
      <c r="H263" s="279"/>
      <c r="I263" s="873">
        <f>'Интерактивный прайс-лист'!$F$26*VLOOKUP($C263,last!$B$1:$C$1698,2,0)</f>
        <v>158</v>
      </c>
      <c r="J263" s="954"/>
      <c r="K263" s="954"/>
      <c r="L263" s="874"/>
    </row>
    <row r="264" spans="1:12" x14ac:dyDescent="0.2">
      <c r="A264" s="975" t="s">
        <v>1081</v>
      </c>
      <c r="B264" s="86" t="s">
        <v>1007</v>
      </c>
      <c r="C264" s="70" t="s">
        <v>965</v>
      </c>
      <c r="D264" s="188" t="s">
        <v>999</v>
      </c>
      <c r="E264" s="277"/>
      <c r="F264" s="277"/>
      <c r="G264" s="277"/>
      <c r="H264" s="287"/>
      <c r="I264" s="875">
        <f>'Интерактивный прайс-лист'!$F$26*VLOOKUP($C264,last!$B$1:$C$1698,2,0)</f>
        <v>96</v>
      </c>
      <c r="J264" s="991"/>
      <c r="K264" s="991"/>
      <c r="L264" s="876"/>
    </row>
    <row r="265" spans="1:12" x14ac:dyDescent="0.2">
      <c r="A265" s="975"/>
      <c r="B265" s="68" t="s">
        <v>1007</v>
      </c>
      <c r="C265" s="67" t="s">
        <v>964</v>
      </c>
      <c r="D265" s="185" t="s">
        <v>999</v>
      </c>
      <c r="E265" s="276"/>
      <c r="F265" s="276"/>
      <c r="G265" s="276"/>
      <c r="H265" s="286"/>
      <c r="I265" s="875">
        <f>'Интерактивный прайс-лист'!$F$26*VLOOKUP($C265,last!$B$1:$C$1698,2,0)</f>
        <v>272</v>
      </c>
      <c r="J265" s="991"/>
      <c r="K265" s="991"/>
      <c r="L265" s="876"/>
    </row>
    <row r="266" spans="1:12" ht="13.5" thickBot="1" x14ac:dyDescent="0.25">
      <c r="A266" s="996"/>
      <c r="B266" s="100" t="s">
        <v>1022</v>
      </c>
      <c r="C266" s="99" t="s">
        <v>946</v>
      </c>
      <c r="D266" s="98" t="s">
        <v>999</v>
      </c>
      <c r="E266" s="274"/>
      <c r="F266" s="274"/>
      <c r="G266" s="274"/>
      <c r="H266" s="285"/>
      <c r="I266" s="955">
        <f>'Интерактивный прайс-лист'!$F$26*VLOOKUP($C266,last!$B$1:$C$1698,2,0)</f>
        <v>195</v>
      </c>
      <c r="J266" s="995"/>
      <c r="K266" s="995"/>
      <c r="L266" s="956"/>
    </row>
    <row r="267" spans="1:12" x14ac:dyDescent="0.2">
      <c r="A267" s="54"/>
      <c r="B267" s="54"/>
      <c r="C267" s="54"/>
      <c r="D267" s="55"/>
      <c r="E267" s="54"/>
      <c r="F267" s="54"/>
      <c r="G267" s="54"/>
      <c r="H267" s="54"/>
      <c r="I267" s="54"/>
      <c r="J267" s="54"/>
      <c r="K267" s="54"/>
      <c r="L267" s="54"/>
    </row>
    <row r="268" spans="1:12" x14ac:dyDescent="0.2">
      <c r="A268" s="54"/>
      <c r="B268" s="54"/>
      <c r="C268" s="54"/>
      <c r="D268" s="55"/>
      <c r="E268" s="54"/>
      <c r="F268" s="54"/>
      <c r="G268" s="54"/>
      <c r="H268" s="54"/>
      <c r="I268" s="54"/>
      <c r="J268" s="54"/>
      <c r="K268" s="54"/>
      <c r="L268" s="54"/>
    </row>
    <row r="269" spans="1:12" ht="13.5" thickBot="1" x14ac:dyDescent="0.25">
      <c r="A269" s="97" t="s">
        <v>1020</v>
      </c>
      <c r="B269" s="97"/>
      <c r="C269" s="97"/>
      <c r="D269" s="97" t="s">
        <v>1023</v>
      </c>
      <c r="E269" s="96"/>
      <c r="F269" s="96"/>
      <c r="G269" s="96"/>
      <c r="H269" s="96"/>
      <c r="I269" s="96"/>
      <c r="J269" s="96"/>
      <c r="K269" s="96"/>
      <c r="L269" s="96"/>
    </row>
    <row r="270" spans="1:12" x14ac:dyDescent="0.2">
      <c r="A270" s="879" t="s">
        <v>1019</v>
      </c>
      <c r="B270" s="880"/>
      <c r="C270" s="108"/>
      <c r="D270" s="107"/>
      <c r="E270" s="106"/>
      <c r="F270" s="106"/>
      <c r="G270" s="106"/>
      <c r="H270" s="106"/>
      <c r="I270" s="300" t="s">
        <v>732</v>
      </c>
      <c r="J270" s="300" t="s">
        <v>738</v>
      </c>
      <c r="K270" s="300" t="s">
        <v>737</v>
      </c>
      <c r="L270" s="299" t="s">
        <v>736</v>
      </c>
    </row>
    <row r="271" spans="1:12" x14ac:dyDescent="0.2">
      <c r="A271" s="1007" t="s">
        <v>1071</v>
      </c>
      <c r="B271" s="1008"/>
      <c r="C271" s="284"/>
      <c r="D271" s="283"/>
      <c r="E271" s="282"/>
      <c r="F271" s="282"/>
      <c r="G271" s="282"/>
      <c r="H271" s="282"/>
      <c r="I271" s="282" t="s">
        <v>928</v>
      </c>
      <c r="J271" s="282" t="s">
        <v>928</v>
      </c>
      <c r="K271" s="282" t="s">
        <v>928</v>
      </c>
      <c r="L271" s="281" t="s">
        <v>928</v>
      </c>
    </row>
    <row r="272" spans="1:12" ht="13.5" thickBot="1" x14ac:dyDescent="0.25">
      <c r="A272" s="890" t="s">
        <v>1018</v>
      </c>
      <c r="B272" s="891"/>
      <c r="C272" s="104"/>
      <c r="D272" s="103"/>
      <c r="E272" s="102"/>
      <c r="F272" s="102"/>
      <c r="G272" s="102"/>
      <c r="H272" s="102"/>
      <c r="I272" s="102" t="s">
        <v>54</v>
      </c>
      <c r="J272" s="102" t="s">
        <v>53</v>
      </c>
      <c r="K272" s="102" t="s">
        <v>52</v>
      </c>
      <c r="L272" s="101" t="s">
        <v>96</v>
      </c>
    </row>
    <row r="273" spans="1:12" x14ac:dyDescent="0.2">
      <c r="A273" s="889" t="s">
        <v>1017</v>
      </c>
      <c r="B273" s="893"/>
      <c r="C273" s="86" t="s">
        <v>1015</v>
      </c>
      <c r="D273" s="188" t="s">
        <v>1014</v>
      </c>
      <c r="E273" s="84"/>
      <c r="F273" s="84"/>
      <c r="G273" s="84"/>
      <c r="H273" s="84"/>
      <c r="I273" s="138">
        <v>6.8</v>
      </c>
      <c r="J273" s="138">
        <v>9.5</v>
      </c>
      <c r="K273" s="138">
        <v>12</v>
      </c>
      <c r="L273" s="121">
        <v>13.4</v>
      </c>
    </row>
    <row r="274" spans="1:12" x14ac:dyDescent="0.2">
      <c r="A274" s="865" t="s">
        <v>1016</v>
      </c>
      <c r="B274" s="867"/>
      <c r="C274" s="82" t="s">
        <v>1015</v>
      </c>
      <c r="D274" s="185" t="s">
        <v>1014</v>
      </c>
      <c r="E274" s="81"/>
      <c r="F274" s="81"/>
      <c r="G274" s="81"/>
      <c r="H274" s="81"/>
      <c r="I274" s="135">
        <v>7.5</v>
      </c>
      <c r="J274" s="135">
        <v>10.8</v>
      </c>
      <c r="K274" s="135">
        <v>13.5</v>
      </c>
      <c r="L274" s="118">
        <v>15.5</v>
      </c>
    </row>
    <row r="275" spans="1:12" x14ac:dyDescent="0.2">
      <c r="A275" s="865" t="s">
        <v>1012</v>
      </c>
      <c r="B275" s="867"/>
      <c r="C275" s="867"/>
      <c r="D275" s="185" t="s">
        <v>999</v>
      </c>
      <c r="E275" s="79"/>
      <c r="F275" s="79"/>
      <c r="G275" s="79"/>
      <c r="H275" s="79"/>
      <c r="I275" s="79">
        <f>'Интерактивный прайс-лист'!$F$26*VLOOKUP(I270,last!$B$1:$C$2082,2,0)</f>
        <v>1996</v>
      </c>
      <c r="J275" s="79">
        <f>'Интерактивный прайс-лист'!$F$26*VLOOKUP(J270,last!$B$1:$C$2082,2,0)</f>
        <v>2276</v>
      </c>
      <c r="K275" s="79">
        <f>'Интерактивный прайс-лист'!$F$26*VLOOKUP(K270,last!$B$1:$C$2082,2,0)</f>
        <v>2565</v>
      </c>
      <c r="L275" s="78">
        <f>'Интерактивный прайс-лист'!$F$26*VLOOKUP(L270,last!$B$1:$C$2082,2,0)</f>
        <v>3065</v>
      </c>
    </row>
    <row r="276" spans="1:12" x14ac:dyDescent="0.2">
      <c r="A276" s="865" t="s">
        <v>1070</v>
      </c>
      <c r="B276" s="867"/>
      <c r="C276" s="67" t="s">
        <v>1083</v>
      </c>
      <c r="D276" s="185" t="s">
        <v>999</v>
      </c>
      <c r="E276" s="79"/>
      <c r="F276" s="79"/>
      <c r="G276" s="79"/>
      <c r="H276" s="79"/>
      <c r="I276" s="79">
        <f>'Интерактивный прайс-лист'!$F$26*VLOOKUP(I271,last!$B$1:$C$2082,2,0)</f>
        <v>1201</v>
      </c>
      <c r="J276" s="79">
        <f>'Интерактивный прайс-лист'!$F$26*VLOOKUP(J271,last!$B$1:$C$2082,2,0)</f>
        <v>1201</v>
      </c>
      <c r="K276" s="79">
        <f>'Интерактивный прайс-лист'!$F$26*VLOOKUP(K271,last!$B$1:$C$2082,2,0)</f>
        <v>1201</v>
      </c>
      <c r="L276" s="78">
        <f>'Интерактивный прайс-лист'!$F$26*VLOOKUP(L271,last!$B$1:$C$2082,2,0)</f>
        <v>1201</v>
      </c>
    </row>
    <row r="277" spans="1:12" x14ac:dyDescent="0.2">
      <c r="A277" s="865" t="s">
        <v>1011</v>
      </c>
      <c r="B277" s="867"/>
      <c r="C277" s="867"/>
      <c r="D277" s="185" t="s">
        <v>999</v>
      </c>
      <c r="E277" s="79"/>
      <c r="F277" s="79"/>
      <c r="G277" s="79"/>
      <c r="H277" s="79"/>
      <c r="I277" s="79">
        <f>'Интерактивный прайс-лист'!$F$26*VLOOKUP(I272,last!$B$1:$C$2082,2,0)</f>
        <v>3600</v>
      </c>
      <c r="J277" s="79">
        <f>'Интерактивный прайс-лист'!$F$26*VLOOKUP(J272,last!$B$1:$C$2082,2,0)</f>
        <v>4151</v>
      </c>
      <c r="K277" s="79">
        <f>'Интерактивный прайс-лист'!$F$26*VLOOKUP(K272,last!$B$1:$C$2082,2,0)</f>
        <v>4702</v>
      </c>
      <c r="L277" s="78">
        <f>'Интерактивный прайс-лист'!$F$26*VLOOKUP(L272,last!$B$1:$C$2082,2,0)</f>
        <v>5430</v>
      </c>
    </row>
    <row r="278" spans="1:12" ht="13.5" thickBot="1" x14ac:dyDescent="0.25">
      <c r="A278" s="1005" t="s">
        <v>1028</v>
      </c>
      <c r="B278" s="1006"/>
      <c r="C278" s="1006"/>
      <c r="D278" s="98" t="s">
        <v>999</v>
      </c>
      <c r="E278" s="76"/>
      <c r="F278" s="76"/>
      <c r="G278" s="76"/>
      <c r="H278" s="76"/>
      <c r="I278" s="76">
        <f>SUM(I275:I277)</f>
        <v>6797</v>
      </c>
      <c r="J278" s="76">
        <f>SUM(J275:J277)</f>
        <v>7628</v>
      </c>
      <c r="K278" s="76">
        <f>SUM(K275:K277)</f>
        <v>8468</v>
      </c>
      <c r="L278" s="75">
        <f>SUM(L275:L277)</f>
        <v>9696</v>
      </c>
    </row>
    <row r="279" spans="1:12" x14ac:dyDescent="0.2">
      <c r="A279" s="54"/>
      <c r="B279" s="54"/>
      <c r="C279" s="54"/>
      <c r="D279" s="55"/>
      <c r="E279" s="54"/>
      <c r="F279" s="54"/>
      <c r="G279" s="54"/>
      <c r="H279" s="54"/>
      <c r="I279" s="54"/>
      <c r="J279" s="54"/>
      <c r="K279" s="54"/>
      <c r="L279" s="54"/>
    </row>
    <row r="280" spans="1:12" ht="13.5" thickBot="1" x14ac:dyDescent="0.25">
      <c r="A280" s="971" t="s">
        <v>1009</v>
      </c>
      <c r="B280" s="971"/>
      <c r="C280" s="971"/>
      <c r="D280" s="971"/>
      <c r="E280" s="182"/>
      <c r="F280" s="182"/>
      <c r="G280" s="182"/>
      <c r="H280" s="182"/>
      <c r="I280" s="182"/>
      <c r="J280" s="182"/>
      <c r="K280" s="182"/>
      <c r="L280" s="182"/>
    </row>
    <row r="281" spans="1:12" ht="26.25" customHeight="1" x14ac:dyDescent="0.2">
      <c r="A281" s="1014" t="s">
        <v>1082</v>
      </c>
      <c r="B281" s="1013"/>
      <c r="C281" s="73" t="s">
        <v>941</v>
      </c>
      <c r="D281" s="72" t="s">
        <v>999</v>
      </c>
      <c r="E281" s="280"/>
      <c r="F281" s="279"/>
      <c r="G281" s="279"/>
      <c r="H281" s="279"/>
      <c r="I281" s="873">
        <f>'Интерактивный прайс-лист'!$F$26*VLOOKUP($C281,last!$B$1:$C$1698,2,0)</f>
        <v>158</v>
      </c>
      <c r="J281" s="954"/>
      <c r="K281" s="954"/>
      <c r="L281" s="874"/>
    </row>
    <row r="282" spans="1:12" x14ac:dyDescent="0.2">
      <c r="A282" s="975" t="s">
        <v>1081</v>
      </c>
      <c r="B282" s="86" t="s">
        <v>1007</v>
      </c>
      <c r="C282" s="70" t="s">
        <v>965</v>
      </c>
      <c r="D282" s="188" t="s">
        <v>999</v>
      </c>
      <c r="E282" s="277"/>
      <c r="F282" s="277"/>
      <c r="G282" s="277"/>
      <c r="H282" s="287"/>
      <c r="I282" s="875">
        <f>'Интерактивный прайс-лист'!$F$26*VLOOKUP($C282,last!$B$1:$C$1698,2,0)</f>
        <v>96</v>
      </c>
      <c r="J282" s="991"/>
      <c r="K282" s="991"/>
      <c r="L282" s="876"/>
    </row>
    <row r="283" spans="1:12" x14ac:dyDescent="0.2">
      <c r="A283" s="975"/>
      <c r="B283" s="68" t="s">
        <v>1007</v>
      </c>
      <c r="C283" s="67" t="s">
        <v>964</v>
      </c>
      <c r="D283" s="185" t="s">
        <v>999</v>
      </c>
      <c r="E283" s="276"/>
      <c r="F283" s="276"/>
      <c r="G283" s="276"/>
      <c r="H283" s="286"/>
      <c r="I283" s="875">
        <f>'Интерактивный прайс-лист'!$F$26*VLOOKUP($C283,last!$B$1:$C$1698,2,0)</f>
        <v>272</v>
      </c>
      <c r="J283" s="991"/>
      <c r="K283" s="991"/>
      <c r="L283" s="876"/>
    </row>
    <row r="284" spans="1:12" ht="13.5" thickBot="1" x14ac:dyDescent="0.25">
      <c r="A284" s="996"/>
      <c r="B284" s="100" t="s">
        <v>1022</v>
      </c>
      <c r="C284" s="99" t="s">
        <v>946</v>
      </c>
      <c r="D284" s="98" t="s">
        <v>999</v>
      </c>
      <c r="E284" s="274"/>
      <c r="F284" s="274"/>
      <c r="G284" s="274"/>
      <c r="H284" s="285"/>
      <c r="I284" s="955">
        <f>'Интерактивный прайс-лист'!$F$26*VLOOKUP($C284,last!$B$1:$C$1698,2,0)</f>
        <v>195</v>
      </c>
      <c r="J284" s="995"/>
      <c r="K284" s="995"/>
      <c r="L284" s="956"/>
    </row>
    <row r="285" spans="1:12" x14ac:dyDescent="0.2">
      <c r="A285" s="54"/>
      <c r="B285" s="54"/>
      <c r="C285" s="54"/>
      <c r="D285" s="55"/>
      <c r="E285" s="54"/>
      <c r="F285" s="54"/>
      <c r="G285" s="54"/>
      <c r="H285" s="54"/>
      <c r="I285" s="54"/>
      <c r="J285" s="54"/>
      <c r="K285" s="54"/>
      <c r="L285" s="54"/>
    </row>
    <row r="286" spans="1:12" x14ac:dyDescent="0.2">
      <c r="A286" s="54"/>
      <c r="B286" s="54"/>
      <c r="C286" s="54"/>
      <c r="D286" s="55"/>
      <c r="E286" s="55"/>
      <c r="F286" s="55"/>
      <c r="G286" s="54"/>
      <c r="H286" s="54"/>
      <c r="I286" s="54"/>
      <c r="J286" s="54"/>
      <c r="K286" s="54"/>
      <c r="L286" s="54"/>
    </row>
    <row r="287" spans="1:12" ht="13.5" thickBot="1" x14ac:dyDescent="0.25">
      <c r="A287" s="97" t="s">
        <v>1020</v>
      </c>
      <c r="B287" s="97"/>
      <c r="C287" s="97"/>
      <c r="D287" s="97" t="s">
        <v>1023</v>
      </c>
      <c r="E287" s="96"/>
      <c r="F287" s="96"/>
      <c r="G287" s="96"/>
      <c r="H287" s="2"/>
      <c r="I287" s="2"/>
      <c r="J287" s="96"/>
      <c r="K287" s="96"/>
      <c r="L287" s="96"/>
    </row>
    <row r="288" spans="1:12" x14ac:dyDescent="0.2">
      <c r="A288" s="879" t="s">
        <v>1019</v>
      </c>
      <c r="B288" s="880"/>
      <c r="C288" s="108"/>
      <c r="D288" s="107"/>
      <c r="E288" s="106"/>
      <c r="F288" s="106"/>
      <c r="G288" s="106"/>
      <c r="H288" s="106"/>
      <c r="I288" s="300"/>
      <c r="J288" s="300" t="s">
        <v>738</v>
      </c>
      <c r="K288" s="300" t="s">
        <v>737</v>
      </c>
      <c r="L288" s="299" t="s">
        <v>736</v>
      </c>
    </row>
    <row r="289" spans="1:12" x14ac:dyDescent="0.2">
      <c r="A289" s="1007" t="s">
        <v>1071</v>
      </c>
      <c r="B289" s="1008"/>
      <c r="C289" s="284"/>
      <c r="D289" s="283"/>
      <c r="E289" s="282"/>
      <c r="F289" s="282"/>
      <c r="G289" s="282"/>
      <c r="H289" s="282"/>
      <c r="I289" s="282"/>
      <c r="J289" s="282" t="s">
        <v>929</v>
      </c>
      <c r="K289" s="282" t="s">
        <v>929</v>
      </c>
      <c r="L289" s="281" t="s">
        <v>929</v>
      </c>
    </row>
    <row r="290" spans="1:12" ht="13.5" thickBot="1" x14ac:dyDescent="0.25">
      <c r="A290" s="890" t="s">
        <v>1018</v>
      </c>
      <c r="B290" s="891"/>
      <c r="C290" s="104"/>
      <c r="D290" s="103"/>
      <c r="E290" s="102"/>
      <c r="F290" s="102"/>
      <c r="G290" s="102"/>
      <c r="H290" s="102"/>
      <c r="I290" s="102"/>
      <c r="J290" s="102" t="s">
        <v>51</v>
      </c>
      <c r="K290" s="102" t="s">
        <v>50</v>
      </c>
      <c r="L290" s="101" t="s">
        <v>95</v>
      </c>
    </row>
    <row r="291" spans="1:12" x14ac:dyDescent="0.2">
      <c r="A291" s="889" t="s">
        <v>1017</v>
      </c>
      <c r="B291" s="893"/>
      <c r="C291" s="86" t="s">
        <v>1015</v>
      </c>
      <c r="D291" s="188" t="s">
        <v>1014</v>
      </c>
      <c r="E291" s="84"/>
      <c r="F291" s="84"/>
      <c r="G291" s="84"/>
      <c r="H291" s="84"/>
      <c r="I291" s="138"/>
      <c r="J291" s="138">
        <v>9.5</v>
      </c>
      <c r="K291" s="138">
        <v>12</v>
      </c>
      <c r="L291" s="121">
        <v>13.4</v>
      </c>
    </row>
    <row r="292" spans="1:12" x14ac:dyDescent="0.2">
      <c r="A292" s="865" t="s">
        <v>1016</v>
      </c>
      <c r="B292" s="867"/>
      <c r="C292" s="82" t="s">
        <v>1015</v>
      </c>
      <c r="D292" s="185" t="s">
        <v>1014</v>
      </c>
      <c r="E292" s="81"/>
      <c r="F292" s="81"/>
      <c r="G292" s="81"/>
      <c r="H292" s="81"/>
      <c r="I292" s="135"/>
      <c r="J292" s="135">
        <v>10.8</v>
      </c>
      <c r="K292" s="135">
        <v>13.5</v>
      </c>
      <c r="L292" s="118">
        <v>15.5</v>
      </c>
    </row>
    <row r="293" spans="1:12" x14ac:dyDescent="0.2">
      <c r="A293" s="865" t="s">
        <v>1012</v>
      </c>
      <c r="B293" s="867"/>
      <c r="C293" s="867"/>
      <c r="D293" s="185" t="s">
        <v>999</v>
      </c>
      <c r="E293" s="79"/>
      <c r="F293" s="79"/>
      <c r="G293" s="79"/>
      <c r="H293" s="79"/>
      <c r="I293" s="79"/>
      <c r="J293" s="79">
        <f>'Интерактивный прайс-лист'!$F$26*VLOOKUP(J288,last!$B$1:$C$2082,2,0)</f>
        <v>2276</v>
      </c>
      <c r="K293" s="79">
        <f>'Интерактивный прайс-лист'!$F$26*VLOOKUP(K288,last!$B$1:$C$2082,2,0)</f>
        <v>2565</v>
      </c>
      <c r="L293" s="78">
        <f>'Интерактивный прайс-лист'!$F$26*VLOOKUP(L288,last!$B$1:$C$2082,2,0)</f>
        <v>3065</v>
      </c>
    </row>
    <row r="294" spans="1:12" x14ac:dyDescent="0.2">
      <c r="A294" s="865" t="s">
        <v>1070</v>
      </c>
      <c r="B294" s="867"/>
      <c r="C294" s="67" t="s">
        <v>929</v>
      </c>
      <c r="D294" s="185" t="s">
        <v>999</v>
      </c>
      <c r="E294" s="79"/>
      <c r="F294" s="79"/>
      <c r="G294" s="79"/>
      <c r="H294" s="79"/>
      <c r="I294" s="79"/>
      <c r="J294" s="79">
        <f>'Интерактивный прайс-лист'!$F$26*VLOOKUP(J289,last!$B$1:$C$2082,2,0)</f>
        <v>504</v>
      </c>
      <c r="K294" s="79">
        <f>'Интерактивный прайс-лист'!$F$26*VLOOKUP(K289,last!$B$1:$C$2082,2,0)</f>
        <v>504</v>
      </c>
      <c r="L294" s="78">
        <f>'Интерактивный прайс-лист'!$F$26*VLOOKUP(L289,last!$B$1:$C$2082,2,0)</f>
        <v>504</v>
      </c>
    </row>
    <row r="295" spans="1:12" x14ac:dyDescent="0.2">
      <c r="A295" s="865" t="s">
        <v>1011</v>
      </c>
      <c r="B295" s="867"/>
      <c r="C295" s="867"/>
      <c r="D295" s="185" t="s">
        <v>999</v>
      </c>
      <c r="E295" s="79"/>
      <c r="F295" s="79"/>
      <c r="G295" s="79"/>
      <c r="H295" s="79"/>
      <c r="I295" s="79"/>
      <c r="J295" s="79">
        <f>'Интерактивный прайс-лист'!$F$26*VLOOKUP(J290,last!$B$1:$C$2082,2,0)</f>
        <v>4151</v>
      </c>
      <c r="K295" s="79">
        <f>'Интерактивный прайс-лист'!$F$26*VLOOKUP(K290,last!$B$1:$C$2082,2,0)</f>
        <v>4702</v>
      </c>
      <c r="L295" s="78">
        <f>'Интерактивный прайс-лист'!$F$26*VLOOKUP(L290,last!$B$1:$C$2082,2,0)</f>
        <v>5430</v>
      </c>
    </row>
    <row r="296" spans="1:12" ht="13.5" thickBot="1" x14ac:dyDescent="0.25">
      <c r="A296" s="1005" t="s">
        <v>1028</v>
      </c>
      <c r="B296" s="1006"/>
      <c r="C296" s="1006"/>
      <c r="D296" s="98" t="s">
        <v>999</v>
      </c>
      <c r="E296" s="76"/>
      <c r="F296" s="76"/>
      <c r="G296" s="76"/>
      <c r="H296" s="76"/>
      <c r="I296" s="76"/>
      <c r="J296" s="76">
        <f>SUM(J293:J295)</f>
        <v>6931</v>
      </c>
      <c r="K296" s="76">
        <f>SUM(K293:K295)</f>
        <v>7771</v>
      </c>
      <c r="L296" s="75">
        <f>SUM(L293:L295)</f>
        <v>8999</v>
      </c>
    </row>
    <row r="297" spans="1:12" x14ac:dyDescent="0.2">
      <c r="A297" s="54"/>
      <c r="B297" s="54"/>
      <c r="C297" s="54"/>
      <c r="D297" s="55"/>
      <c r="E297" s="54"/>
      <c r="F297" s="54"/>
      <c r="G297" s="54"/>
      <c r="H297" s="54"/>
      <c r="I297" s="54"/>
      <c r="J297" s="54"/>
      <c r="K297" s="54"/>
      <c r="L297" s="54"/>
    </row>
    <row r="298" spans="1:12" ht="13.5" thickBot="1" x14ac:dyDescent="0.25">
      <c r="A298" s="971" t="s">
        <v>1009</v>
      </c>
      <c r="B298" s="971"/>
      <c r="C298" s="971"/>
      <c r="D298" s="971"/>
      <c r="E298" s="182"/>
      <c r="F298" s="182"/>
      <c r="G298" s="182"/>
      <c r="H298" s="182"/>
      <c r="I298" s="182"/>
      <c r="J298" s="182"/>
      <c r="K298" s="182"/>
      <c r="L298" s="182"/>
    </row>
    <row r="299" spans="1:12" ht="26.25" customHeight="1" x14ac:dyDescent="0.2">
      <c r="A299" s="1014" t="s">
        <v>1082</v>
      </c>
      <c r="B299" s="1013"/>
      <c r="C299" s="73" t="s">
        <v>941</v>
      </c>
      <c r="D299" s="72" t="s">
        <v>999</v>
      </c>
      <c r="E299" s="280"/>
      <c r="F299" s="279"/>
      <c r="G299" s="279"/>
      <c r="H299" s="279"/>
      <c r="I299" s="278"/>
      <c r="J299" s="873">
        <f>'Интерактивный прайс-лист'!$F$26*VLOOKUP($C299,last!$B$1:$C$1698,2,0)</f>
        <v>158</v>
      </c>
      <c r="K299" s="954"/>
      <c r="L299" s="874"/>
    </row>
    <row r="300" spans="1:12" x14ac:dyDescent="0.2">
      <c r="A300" s="975" t="s">
        <v>1081</v>
      </c>
      <c r="B300" s="86" t="s">
        <v>1007</v>
      </c>
      <c r="C300" s="70" t="s">
        <v>965</v>
      </c>
      <c r="D300" s="188" t="s">
        <v>999</v>
      </c>
      <c r="E300" s="277"/>
      <c r="F300" s="277"/>
      <c r="G300" s="277"/>
      <c r="H300" s="277"/>
      <c r="I300" s="275"/>
      <c r="J300" s="875">
        <f>'Интерактивный прайс-лист'!$F$26*VLOOKUP($C300,last!$B$1:$C$1698,2,0)</f>
        <v>96</v>
      </c>
      <c r="K300" s="991"/>
      <c r="L300" s="876"/>
    </row>
    <row r="301" spans="1:12" x14ac:dyDescent="0.2">
      <c r="A301" s="975"/>
      <c r="B301" s="68" t="s">
        <v>1007</v>
      </c>
      <c r="C301" s="67" t="s">
        <v>964</v>
      </c>
      <c r="D301" s="185" t="s">
        <v>999</v>
      </c>
      <c r="E301" s="276"/>
      <c r="F301" s="276"/>
      <c r="G301" s="276"/>
      <c r="H301" s="276"/>
      <c r="I301" s="275"/>
      <c r="J301" s="875">
        <f>'Интерактивный прайс-лист'!$F$26*VLOOKUP($C301,last!$B$1:$C$1698,2,0)</f>
        <v>272</v>
      </c>
      <c r="K301" s="991"/>
      <c r="L301" s="876"/>
    </row>
    <row r="302" spans="1:12" ht="13.5" thickBot="1" x14ac:dyDescent="0.25">
      <c r="A302" s="996"/>
      <c r="B302" s="100" t="s">
        <v>1022</v>
      </c>
      <c r="C302" s="99" t="s">
        <v>946</v>
      </c>
      <c r="D302" s="98" t="s">
        <v>999</v>
      </c>
      <c r="E302" s="274"/>
      <c r="F302" s="274"/>
      <c r="G302" s="274"/>
      <c r="H302" s="274"/>
      <c r="I302" s="273"/>
      <c r="J302" s="955">
        <f>'Интерактивный прайс-лист'!$F$26*VLOOKUP($C302,last!$B$1:$C$1698,2,0)</f>
        <v>195</v>
      </c>
      <c r="K302" s="995"/>
      <c r="L302" s="956"/>
    </row>
    <row r="303" spans="1:12" x14ac:dyDescent="0.2">
      <c r="A303" s="54"/>
      <c r="B303" s="54"/>
      <c r="C303" s="54"/>
      <c r="D303" s="55"/>
      <c r="E303" s="54"/>
      <c r="F303" s="54"/>
      <c r="G303" s="54"/>
      <c r="H303" s="2"/>
      <c r="I303" s="2"/>
      <c r="J303" s="54"/>
      <c r="K303" s="54"/>
      <c r="L303" s="54"/>
    </row>
    <row r="304" spans="1:12" x14ac:dyDescent="0.2">
      <c r="A304" s="54"/>
      <c r="B304" s="54"/>
      <c r="C304" s="54"/>
      <c r="D304" s="55"/>
      <c r="E304" s="54"/>
      <c r="F304" s="54"/>
      <c r="G304" s="54"/>
      <c r="H304" s="2"/>
      <c r="I304" s="2"/>
      <c r="J304" s="54"/>
      <c r="K304" s="54"/>
      <c r="L304" s="54"/>
    </row>
    <row r="305" spans="1:12" ht="13.5" thickBot="1" x14ac:dyDescent="0.25">
      <c r="A305" s="97" t="s">
        <v>1020</v>
      </c>
      <c r="B305" s="97"/>
      <c r="C305" s="97"/>
      <c r="D305" s="97" t="s">
        <v>1023</v>
      </c>
      <c r="E305" s="96"/>
      <c r="F305" s="96"/>
      <c r="G305" s="96"/>
      <c r="H305" s="2"/>
      <c r="I305" s="2"/>
      <c r="J305" s="96"/>
      <c r="K305" s="96"/>
      <c r="L305" s="96"/>
    </row>
    <row r="306" spans="1:12" x14ac:dyDescent="0.2">
      <c r="A306" s="879" t="s">
        <v>1019</v>
      </c>
      <c r="B306" s="880"/>
      <c r="C306" s="108"/>
      <c r="D306" s="107"/>
      <c r="E306" s="106"/>
      <c r="F306" s="106"/>
      <c r="G306" s="106"/>
      <c r="H306" s="106"/>
      <c r="I306" s="300"/>
      <c r="J306" s="300" t="s">
        <v>738</v>
      </c>
      <c r="K306" s="300" t="s">
        <v>737</v>
      </c>
      <c r="L306" s="299" t="s">
        <v>736</v>
      </c>
    </row>
    <row r="307" spans="1:12" x14ac:dyDescent="0.2">
      <c r="A307" s="1007" t="s">
        <v>1071</v>
      </c>
      <c r="B307" s="1008"/>
      <c r="C307" s="284"/>
      <c r="D307" s="283"/>
      <c r="E307" s="282"/>
      <c r="F307" s="282"/>
      <c r="G307" s="282"/>
      <c r="H307" s="282"/>
      <c r="I307" s="282"/>
      <c r="J307" s="282" t="s">
        <v>927</v>
      </c>
      <c r="K307" s="282" t="s">
        <v>927</v>
      </c>
      <c r="L307" s="281" t="s">
        <v>927</v>
      </c>
    </row>
    <row r="308" spans="1:12" ht="13.5" thickBot="1" x14ac:dyDescent="0.25">
      <c r="A308" s="890" t="s">
        <v>1018</v>
      </c>
      <c r="B308" s="891"/>
      <c r="C308" s="104"/>
      <c r="D308" s="103"/>
      <c r="E308" s="102"/>
      <c r="F308" s="102"/>
      <c r="G308" s="102"/>
      <c r="H308" s="102"/>
      <c r="I308" s="102"/>
      <c r="J308" s="102" t="s">
        <v>51</v>
      </c>
      <c r="K308" s="102" t="s">
        <v>50</v>
      </c>
      <c r="L308" s="101" t="s">
        <v>95</v>
      </c>
    </row>
    <row r="309" spans="1:12" x14ac:dyDescent="0.2">
      <c r="A309" s="889" t="s">
        <v>1017</v>
      </c>
      <c r="B309" s="893"/>
      <c r="C309" s="86" t="s">
        <v>1015</v>
      </c>
      <c r="D309" s="188" t="s">
        <v>1014</v>
      </c>
      <c r="E309" s="84"/>
      <c r="F309" s="84"/>
      <c r="G309" s="84"/>
      <c r="H309" s="84"/>
      <c r="I309" s="138"/>
      <c r="J309" s="138">
        <v>9.5</v>
      </c>
      <c r="K309" s="138">
        <v>12</v>
      </c>
      <c r="L309" s="121">
        <v>13.4</v>
      </c>
    </row>
    <row r="310" spans="1:12" x14ac:dyDescent="0.2">
      <c r="A310" s="865" t="s">
        <v>1016</v>
      </c>
      <c r="B310" s="867"/>
      <c r="C310" s="82" t="s">
        <v>1015</v>
      </c>
      <c r="D310" s="185" t="s">
        <v>1014</v>
      </c>
      <c r="E310" s="81"/>
      <c r="F310" s="81"/>
      <c r="G310" s="81"/>
      <c r="H310" s="81"/>
      <c r="I310" s="135"/>
      <c r="J310" s="135">
        <v>10.8</v>
      </c>
      <c r="K310" s="135">
        <v>13.5</v>
      </c>
      <c r="L310" s="118">
        <v>15.5</v>
      </c>
    </row>
    <row r="311" spans="1:12" x14ac:dyDescent="0.2">
      <c r="A311" s="865" t="s">
        <v>1012</v>
      </c>
      <c r="B311" s="867"/>
      <c r="C311" s="867"/>
      <c r="D311" s="185" t="s">
        <v>999</v>
      </c>
      <c r="E311" s="79"/>
      <c r="F311" s="79"/>
      <c r="G311" s="79"/>
      <c r="H311" s="79"/>
      <c r="I311" s="79"/>
      <c r="J311" s="79">
        <f>'Интерактивный прайс-лист'!$F$26*VLOOKUP(J306,last!$B$1:$C$2082,2,0)</f>
        <v>2276</v>
      </c>
      <c r="K311" s="79">
        <f>'Интерактивный прайс-лист'!$F$26*VLOOKUP(K306,last!$B$1:$C$2082,2,0)</f>
        <v>2565</v>
      </c>
      <c r="L311" s="78">
        <f>'Интерактивный прайс-лист'!$F$26*VLOOKUP(L306,last!$B$1:$C$2082,2,0)</f>
        <v>3065</v>
      </c>
    </row>
    <row r="312" spans="1:12" x14ac:dyDescent="0.2">
      <c r="A312" s="865" t="s">
        <v>1070</v>
      </c>
      <c r="B312" s="867"/>
      <c r="C312" s="67" t="s">
        <v>927</v>
      </c>
      <c r="D312" s="185" t="s">
        <v>999</v>
      </c>
      <c r="E312" s="79"/>
      <c r="F312" s="79"/>
      <c r="G312" s="79"/>
      <c r="H312" s="79"/>
      <c r="I312" s="79"/>
      <c r="J312" s="79">
        <f>'Интерактивный прайс-лист'!$F$26*VLOOKUP(J307,last!$B$1:$C$2082,2,0)</f>
        <v>550</v>
      </c>
      <c r="K312" s="79">
        <f>'Интерактивный прайс-лист'!$F$26*VLOOKUP(K307,last!$B$1:$C$2082,2,0)</f>
        <v>550</v>
      </c>
      <c r="L312" s="78">
        <f>'Интерактивный прайс-лист'!$F$26*VLOOKUP(L307,last!$B$1:$C$2082,2,0)</f>
        <v>550</v>
      </c>
    </row>
    <row r="313" spans="1:12" x14ac:dyDescent="0.2">
      <c r="A313" s="865" t="s">
        <v>1011</v>
      </c>
      <c r="B313" s="867"/>
      <c r="C313" s="867"/>
      <c r="D313" s="185" t="s">
        <v>999</v>
      </c>
      <c r="E313" s="79"/>
      <c r="F313" s="79"/>
      <c r="G313" s="79"/>
      <c r="H313" s="79"/>
      <c r="I313" s="79"/>
      <c r="J313" s="79">
        <f>'Интерактивный прайс-лист'!$F$26*VLOOKUP(J308,last!$B$1:$C$2082,2,0)</f>
        <v>4151</v>
      </c>
      <c r="K313" s="79">
        <f>'Интерактивный прайс-лист'!$F$26*VLOOKUP(K308,last!$B$1:$C$2082,2,0)</f>
        <v>4702</v>
      </c>
      <c r="L313" s="78">
        <f>'Интерактивный прайс-лист'!$F$26*VLOOKUP(L308,last!$B$1:$C$2082,2,0)</f>
        <v>5430</v>
      </c>
    </row>
    <row r="314" spans="1:12" ht="13.5" thickBot="1" x14ac:dyDescent="0.25">
      <c r="A314" s="1005" t="s">
        <v>1028</v>
      </c>
      <c r="B314" s="1006"/>
      <c r="C314" s="1006"/>
      <c r="D314" s="98" t="s">
        <v>999</v>
      </c>
      <c r="E314" s="76"/>
      <c r="F314" s="76"/>
      <c r="G314" s="76"/>
      <c r="H314" s="76"/>
      <c r="I314" s="76"/>
      <c r="J314" s="76">
        <f>SUM(J311:J313)</f>
        <v>6977</v>
      </c>
      <c r="K314" s="76">
        <f>SUM(K311:K313)</f>
        <v>7817</v>
      </c>
      <c r="L314" s="75">
        <f>SUM(L311:L313)</f>
        <v>9045</v>
      </c>
    </row>
    <row r="315" spans="1:12" x14ac:dyDescent="0.2">
      <c r="A315" s="54"/>
      <c r="B315" s="54"/>
      <c r="C315" s="54"/>
      <c r="D315" s="55"/>
      <c r="E315" s="54"/>
      <c r="F315" s="54"/>
      <c r="G315" s="54"/>
      <c r="H315" s="54"/>
      <c r="I315" s="54"/>
      <c r="J315" s="54"/>
      <c r="K315" s="54"/>
      <c r="L315" s="54"/>
    </row>
    <row r="316" spans="1:12" ht="13.5" thickBot="1" x14ac:dyDescent="0.25">
      <c r="A316" s="971" t="s">
        <v>1009</v>
      </c>
      <c r="B316" s="971"/>
      <c r="C316" s="971"/>
      <c r="D316" s="971"/>
      <c r="E316" s="182"/>
      <c r="F316" s="182"/>
      <c r="G316" s="182"/>
      <c r="H316" s="182"/>
      <c r="I316" s="182"/>
      <c r="J316" s="182"/>
      <c r="K316" s="182"/>
      <c r="L316" s="182"/>
    </row>
    <row r="317" spans="1:12" ht="26.25" customHeight="1" x14ac:dyDescent="0.2">
      <c r="A317" s="1014" t="s">
        <v>1082</v>
      </c>
      <c r="B317" s="1013"/>
      <c r="C317" s="73" t="s">
        <v>941</v>
      </c>
      <c r="D317" s="72" t="s">
        <v>999</v>
      </c>
      <c r="E317" s="280"/>
      <c r="F317" s="279"/>
      <c r="G317" s="279"/>
      <c r="H317" s="279"/>
      <c r="I317" s="278"/>
      <c r="J317" s="873">
        <f>'Интерактивный прайс-лист'!$F$26*VLOOKUP($C317,last!$B$1:$C$1698,2,0)</f>
        <v>158</v>
      </c>
      <c r="K317" s="954"/>
      <c r="L317" s="874"/>
    </row>
    <row r="318" spans="1:12" x14ac:dyDescent="0.2">
      <c r="A318" s="975" t="s">
        <v>1081</v>
      </c>
      <c r="B318" s="86" t="s">
        <v>1007</v>
      </c>
      <c r="C318" s="70" t="s">
        <v>965</v>
      </c>
      <c r="D318" s="188" t="s">
        <v>999</v>
      </c>
      <c r="E318" s="277"/>
      <c r="F318" s="277"/>
      <c r="G318" s="277"/>
      <c r="H318" s="277"/>
      <c r="I318" s="275"/>
      <c r="J318" s="875">
        <f>'Интерактивный прайс-лист'!$F$26*VLOOKUP($C318,last!$B$1:$C$1698,2,0)</f>
        <v>96</v>
      </c>
      <c r="K318" s="991"/>
      <c r="L318" s="876"/>
    </row>
    <row r="319" spans="1:12" x14ac:dyDescent="0.2">
      <c r="A319" s="975"/>
      <c r="B319" s="68" t="s">
        <v>1007</v>
      </c>
      <c r="C319" s="67" t="s">
        <v>964</v>
      </c>
      <c r="D319" s="185" t="s">
        <v>999</v>
      </c>
      <c r="E319" s="276"/>
      <c r="F319" s="276"/>
      <c r="G319" s="276"/>
      <c r="H319" s="276"/>
      <c r="I319" s="275"/>
      <c r="J319" s="875">
        <f>'Интерактивный прайс-лист'!$F$26*VLOOKUP($C319,last!$B$1:$C$1698,2,0)</f>
        <v>272</v>
      </c>
      <c r="K319" s="991"/>
      <c r="L319" s="876"/>
    </row>
    <row r="320" spans="1:12" ht="13.5" thickBot="1" x14ac:dyDescent="0.25">
      <c r="A320" s="996"/>
      <c r="B320" s="100" t="s">
        <v>1022</v>
      </c>
      <c r="C320" s="99" t="s">
        <v>946</v>
      </c>
      <c r="D320" s="98" t="s">
        <v>999</v>
      </c>
      <c r="E320" s="274"/>
      <c r="F320" s="274"/>
      <c r="G320" s="274"/>
      <c r="H320" s="274"/>
      <c r="I320" s="273"/>
      <c r="J320" s="955">
        <f>'Интерактивный прайс-лист'!$F$26*VLOOKUP($C320,last!$B$1:$C$1698,2,0)</f>
        <v>195</v>
      </c>
      <c r="K320" s="995"/>
      <c r="L320" s="956"/>
    </row>
    <row r="321" spans="1:12" x14ac:dyDescent="0.2">
      <c r="A321" s="54"/>
      <c r="B321" s="54"/>
      <c r="C321" s="54"/>
      <c r="D321" s="55"/>
      <c r="E321" s="54"/>
      <c r="F321" s="54"/>
      <c r="G321" s="54"/>
      <c r="H321" s="2"/>
      <c r="I321" s="2"/>
      <c r="J321" s="54"/>
      <c r="K321" s="54"/>
      <c r="L321" s="54"/>
    </row>
    <row r="322" spans="1:12" x14ac:dyDescent="0.2">
      <c r="A322" s="54"/>
      <c r="B322" s="54"/>
      <c r="C322" s="54"/>
      <c r="D322" s="55"/>
      <c r="E322" s="54"/>
      <c r="F322" s="54"/>
      <c r="G322" s="54"/>
      <c r="H322" s="2"/>
      <c r="I322" s="2"/>
      <c r="J322" s="54"/>
      <c r="K322" s="54"/>
      <c r="L322" s="54"/>
    </row>
    <row r="323" spans="1:12" ht="13.5" thickBot="1" x14ac:dyDescent="0.25">
      <c r="A323" s="97" t="s">
        <v>1020</v>
      </c>
      <c r="B323" s="97"/>
      <c r="C323" s="97"/>
      <c r="D323" s="97" t="s">
        <v>1023</v>
      </c>
      <c r="E323" s="96"/>
      <c r="F323" s="96"/>
      <c r="G323" s="96"/>
      <c r="H323" s="2"/>
      <c r="I323" s="2"/>
      <c r="J323" s="96"/>
      <c r="K323" s="96"/>
      <c r="L323" s="96"/>
    </row>
    <row r="324" spans="1:12" x14ac:dyDescent="0.2">
      <c r="A324" s="879" t="s">
        <v>1019</v>
      </c>
      <c r="B324" s="880"/>
      <c r="C324" s="108"/>
      <c r="D324" s="107"/>
      <c r="E324" s="106"/>
      <c r="F324" s="106"/>
      <c r="G324" s="106"/>
      <c r="H324" s="106"/>
      <c r="I324" s="300"/>
      <c r="J324" s="300" t="s">
        <v>738</v>
      </c>
      <c r="K324" s="300" t="s">
        <v>737</v>
      </c>
      <c r="L324" s="299" t="s">
        <v>736</v>
      </c>
    </row>
    <row r="325" spans="1:12" x14ac:dyDescent="0.2">
      <c r="A325" s="1007" t="s">
        <v>1071</v>
      </c>
      <c r="B325" s="1008"/>
      <c r="C325" s="284"/>
      <c r="D325" s="283"/>
      <c r="E325" s="282"/>
      <c r="F325" s="282"/>
      <c r="G325" s="282"/>
      <c r="H325" s="282"/>
      <c r="I325" s="282"/>
      <c r="J325" s="282" t="s">
        <v>928</v>
      </c>
      <c r="K325" s="282" t="s">
        <v>928</v>
      </c>
      <c r="L325" s="281" t="s">
        <v>928</v>
      </c>
    </row>
    <row r="326" spans="1:12" ht="13.5" thickBot="1" x14ac:dyDescent="0.25">
      <c r="A326" s="890" t="s">
        <v>1018</v>
      </c>
      <c r="B326" s="891"/>
      <c r="C326" s="104"/>
      <c r="D326" s="103"/>
      <c r="E326" s="102"/>
      <c r="F326" s="102"/>
      <c r="G326" s="102"/>
      <c r="H326" s="102"/>
      <c r="I326" s="102"/>
      <c r="J326" s="102" t="s">
        <v>51</v>
      </c>
      <c r="K326" s="102" t="s">
        <v>50</v>
      </c>
      <c r="L326" s="101" t="s">
        <v>95</v>
      </c>
    </row>
    <row r="327" spans="1:12" x14ac:dyDescent="0.2">
      <c r="A327" s="889" t="s">
        <v>1017</v>
      </c>
      <c r="B327" s="893"/>
      <c r="C327" s="86" t="s">
        <v>1015</v>
      </c>
      <c r="D327" s="188" t="s">
        <v>1014</v>
      </c>
      <c r="E327" s="84"/>
      <c r="F327" s="84"/>
      <c r="G327" s="84"/>
      <c r="H327" s="84"/>
      <c r="I327" s="138"/>
      <c r="J327" s="138">
        <v>9.5</v>
      </c>
      <c r="K327" s="138">
        <v>12</v>
      </c>
      <c r="L327" s="121">
        <v>13.4</v>
      </c>
    </row>
    <row r="328" spans="1:12" x14ac:dyDescent="0.2">
      <c r="A328" s="865" t="s">
        <v>1016</v>
      </c>
      <c r="B328" s="867"/>
      <c r="C328" s="82" t="s">
        <v>1015</v>
      </c>
      <c r="D328" s="185" t="s">
        <v>1014</v>
      </c>
      <c r="E328" s="81"/>
      <c r="F328" s="81"/>
      <c r="G328" s="81"/>
      <c r="H328" s="81"/>
      <c r="I328" s="135"/>
      <c r="J328" s="135">
        <v>10.8</v>
      </c>
      <c r="K328" s="135">
        <v>13.5</v>
      </c>
      <c r="L328" s="118">
        <v>15.5</v>
      </c>
    </row>
    <row r="329" spans="1:12" x14ac:dyDescent="0.2">
      <c r="A329" s="865" t="s">
        <v>1012</v>
      </c>
      <c r="B329" s="867"/>
      <c r="C329" s="867"/>
      <c r="D329" s="185" t="s">
        <v>999</v>
      </c>
      <c r="E329" s="79"/>
      <c r="F329" s="79"/>
      <c r="G329" s="79"/>
      <c r="H329" s="79"/>
      <c r="I329" s="79"/>
      <c r="J329" s="79">
        <f>'Интерактивный прайс-лист'!$F$26*VLOOKUP(J324,last!$B$1:$C$2082,2,0)</f>
        <v>2276</v>
      </c>
      <c r="K329" s="79">
        <f>'Интерактивный прайс-лист'!$F$26*VLOOKUP(K324,last!$B$1:$C$2082,2,0)</f>
        <v>2565</v>
      </c>
      <c r="L329" s="78">
        <f>'Интерактивный прайс-лист'!$F$26*VLOOKUP(L324,last!$B$1:$C$2082,2,0)</f>
        <v>3065</v>
      </c>
    </row>
    <row r="330" spans="1:12" x14ac:dyDescent="0.2">
      <c r="A330" s="865" t="s">
        <v>1070</v>
      </c>
      <c r="B330" s="867"/>
      <c r="C330" s="67" t="s">
        <v>1083</v>
      </c>
      <c r="D330" s="185" t="s">
        <v>999</v>
      </c>
      <c r="E330" s="79"/>
      <c r="F330" s="79"/>
      <c r="G330" s="79"/>
      <c r="H330" s="79"/>
      <c r="I330" s="79"/>
      <c r="J330" s="79">
        <f>'Интерактивный прайс-лист'!$F$26*VLOOKUP(J325,last!$B$1:$C$2082,2,0)</f>
        <v>1201</v>
      </c>
      <c r="K330" s="79">
        <f>'Интерактивный прайс-лист'!$F$26*VLOOKUP(K325,last!$B$1:$C$2082,2,0)</f>
        <v>1201</v>
      </c>
      <c r="L330" s="78">
        <f>'Интерактивный прайс-лист'!$F$26*VLOOKUP(L325,last!$B$1:$C$2082,2,0)</f>
        <v>1201</v>
      </c>
    </row>
    <row r="331" spans="1:12" x14ac:dyDescent="0.2">
      <c r="A331" s="865" t="s">
        <v>1011</v>
      </c>
      <c r="B331" s="867"/>
      <c r="C331" s="867"/>
      <c r="D331" s="185" t="s">
        <v>999</v>
      </c>
      <c r="E331" s="79"/>
      <c r="F331" s="79"/>
      <c r="G331" s="79"/>
      <c r="H331" s="79"/>
      <c r="I331" s="79"/>
      <c r="J331" s="79">
        <f>'Интерактивный прайс-лист'!$F$26*VLOOKUP(J326,last!$B$1:$C$2082,2,0)</f>
        <v>4151</v>
      </c>
      <c r="K331" s="79">
        <f>'Интерактивный прайс-лист'!$F$26*VLOOKUP(K326,last!$B$1:$C$2082,2,0)</f>
        <v>4702</v>
      </c>
      <c r="L331" s="78">
        <f>'Интерактивный прайс-лист'!$F$26*VLOOKUP(L326,last!$B$1:$C$2082,2,0)</f>
        <v>5430</v>
      </c>
    </row>
    <row r="332" spans="1:12" ht="13.5" thickBot="1" x14ac:dyDescent="0.25">
      <c r="A332" s="1005" t="s">
        <v>1028</v>
      </c>
      <c r="B332" s="1006"/>
      <c r="C332" s="1006"/>
      <c r="D332" s="98" t="s">
        <v>999</v>
      </c>
      <c r="E332" s="76"/>
      <c r="F332" s="76"/>
      <c r="G332" s="76"/>
      <c r="H332" s="76"/>
      <c r="I332" s="76"/>
      <c r="J332" s="76">
        <f>SUM(J329:J331)</f>
        <v>7628</v>
      </c>
      <c r="K332" s="76">
        <f>SUM(K329:K331)</f>
        <v>8468</v>
      </c>
      <c r="L332" s="75">
        <f>SUM(L329:L331)</f>
        <v>9696</v>
      </c>
    </row>
    <row r="333" spans="1:12" x14ac:dyDescent="0.2">
      <c r="A333" s="54"/>
      <c r="B333" s="54"/>
      <c r="C333" s="54"/>
      <c r="D333" s="55"/>
      <c r="E333" s="54"/>
      <c r="F333" s="54"/>
      <c r="G333" s="54"/>
      <c r="H333" s="54"/>
      <c r="I333" s="54"/>
      <c r="J333" s="54"/>
      <c r="K333" s="54"/>
      <c r="L333" s="54"/>
    </row>
    <row r="334" spans="1:12" ht="13.5" thickBot="1" x14ac:dyDescent="0.25">
      <c r="A334" s="971" t="s">
        <v>1009</v>
      </c>
      <c r="B334" s="971"/>
      <c r="C334" s="971"/>
      <c r="D334" s="971"/>
      <c r="E334" s="182"/>
      <c r="F334" s="182"/>
      <c r="G334" s="182"/>
      <c r="H334" s="182"/>
      <c r="I334" s="182"/>
      <c r="J334" s="182"/>
      <c r="K334" s="182"/>
      <c r="L334" s="182"/>
    </row>
    <row r="335" spans="1:12" ht="26.25" customHeight="1" x14ac:dyDescent="0.2">
      <c r="A335" s="1014" t="s">
        <v>1082</v>
      </c>
      <c r="B335" s="1013"/>
      <c r="C335" s="73" t="s">
        <v>941</v>
      </c>
      <c r="D335" s="72" t="s">
        <v>999</v>
      </c>
      <c r="E335" s="280"/>
      <c r="F335" s="279"/>
      <c r="G335" s="279"/>
      <c r="H335" s="279"/>
      <c r="I335" s="278"/>
      <c r="J335" s="873">
        <f>'Интерактивный прайс-лист'!$F$26*VLOOKUP($C335,last!$B$1:$C$1698,2,0)</f>
        <v>158</v>
      </c>
      <c r="K335" s="954"/>
      <c r="L335" s="874"/>
    </row>
    <row r="336" spans="1:12" x14ac:dyDescent="0.2">
      <c r="A336" s="975" t="s">
        <v>1081</v>
      </c>
      <c r="B336" s="86" t="s">
        <v>1007</v>
      </c>
      <c r="C336" s="70" t="s">
        <v>965</v>
      </c>
      <c r="D336" s="188" t="s">
        <v>999</v>
      </c>
      <c r="E336" s="277"/>
      <c r="F336" s="277"/>
      <c r="G336" s="277"/>
      <c r="H336" s="277"/>
      <c r="I336" s="275"/>
      <c r="J336" s="875">
        <f>'Интерактивный прайс-лист'!$F$26*VLOOKUP($C336,last!$B$1:$C$1698,2,0)</f>
        <v>96</v>
      </c>
      <c r="K336" s="991"/>
      <c r="L336" s="876"/>
    </row>
    <row r="337" spans="1:13" x14ac:dyDescent="0.2">
      <c r="A337" s="975"/>
      <c r="B337" s="68" t="s">
        <v>1007</v>
      </c>
      <c r="C337" s="67" t="s">
        <v>964</v>
      </c>
      <c r="D337" s="185" t="s">
        <v>999</v>
      </c>
      <c r="E337" s="276"/>
      <c r="F337" s="276"/>
      <c r="G337" s="276"/>
      <c r="H337" s="276"/>
      <c r="I337" s="275"/>
      <c r="J337" s="875">
        <f>'Интерактивный прайс-лист'!$F$26*VLOOKUP($C337,last!$B$1:$C$1698,2,0)</f>
        <v>272</v>
      </c>
      <c r="K337" s="991"/>
      <c r="L337" s="876"/>
    </row>
    <row r="338" spans="1:13" ht="13.5" thickBot="1" x14ac:dyDescent="0.25">
      <c r="A338" s="996"/>
      <c r="B338" s="100" t="s">
        <v>1022</v>
      </c>
      <c r="C338" s="99" t="s">
        <v>946</v>
      </c>
      <c r="D338" s="98" t="s">
        <v>999</v>
      </c>
      <c r="E338" s="274"/>
      <c r="F338" s="274"/>
      <c r="G338" s="274"/>
      <c r="H338" s="274"/>
      <c r="I338" s="273"/>
      <c r="J338" s="955">
        <f>'Интерактивный прайс-лист'!$F$26*VLOOKUP($C338,last!$B$1:$C$1698,2,0)</f>
        <v>195</v>
      </c>
      <c r="K338" s="995"/>
      <c r="L338" s="956"/>
    </row>
    <row r="339" spans="1:13" x14ac:dyDescent="0.2">
      <c r="A339" s="54"/>
      <c r="B339" s="54"/>
      <c r="C339" s="54"/>
      <c r="D339" s="55"/>
      <c r="E339" s="54"/>
      <c r="F339" s="54"/>
      <c r="G339" s="54"/>
      <c r="H339" s="2"/>
      <c r="I339" s="2"/>
      <c r="J339" s="54"/>
      <c r="K339" s="54"/>
      <c r="L339" s="54"/>
    </row>
    <row r="340" spans="1:13" x14ac:dyDescent="0.2">
      <c r="A340" s="54"/>
      <c r="B340" s="54"/>
      <c r="C340" s="54"/>
      <c r="D340" s="55"/>
      <c r="E340" s="55"/>
      <c r="F340" s="55"/>
      <c r="G340" s="54"/>
      <c r="H340" s="54"/>
      <c r="I340" s="54"/>
      <c r="J340" s="54"/>
      <c r="K340" s="54"/>
      <c r="L340" s="54"/>
    </row>
    <row r="341" spans="1:13" s="95" customFormat="1" ht="13.5" thickBot="1" x14ac:dyDescent="0.25">
      <c r="A341" s="97" t="s">
        <v>1020</v>
      </c>
      <c r="B341" s="97"/>
      <c r="C341" s="97"/>
      <c r="D341" s="97"/>
      <c r="E341" s="96"/>
      <c r="F341" s="96"/>
      <c r="G341" s="96"/>
      <c r="H341" s="2"/>
      <c r="I341" s="96"/>
      <c r="J341" s="96"/>
      <c r="K341" s="96"/>
      <c r="L341" s="96"/>
      <c r="M341" s="96"/>
    </row>
    <row r="342" spans="1:13" x14ac:dyDescent="0.2">
      <c r="A342" s="879" t="s">
        <v>1019</v>
      </c>
      <c r="B342" s="880"/>
      <c r="C342" s="108"/>
      <c r="D342" s="107"/>
      <c r="E342" s="106"/>
      <c r="F342" s="106"/>
      <c r="G342" s="106"/>
      <c r="H342" s="106"/>
      <c r="I342" s="106" t="s">
        <v>732</v>
      </c>
      <c r="J342" s="106" t="s">
        <v>738</v>
      </c>
      <c r="K342" s="105" t="s">
        <v>737</v>
      </c>
      <c r="L342" s="54"/>
    </row>
    <row r="343" spans="1:13" x14ac:dyDescent="0.2">
      <c r="A343" s="1007" t="s">
        <v>1071</v>
      </c>
      <c r="B343" s="1008"/>
      <c r="C343" s="284"/>
      <c r="D343" s="283"/>
      <c r="E343" s="282"/>
      <c r="F343" s="282"/>
      <c r="G343" s="282"/>
      <c r="H343" s="282"/>
      <c r="I343" s="282" t="s">
        <v>929</v>
      </c>
      <c r="J343" s="282" t="s">
        <v>929</v>
      </c>
      <c r="K343" s="281" t="s">
        <v>929</v>
      </c>
      <c r="L343" s="54"/>
    </row>
    <row r="344" spans="1:13" ht="13.5" thickBot="1" x14ac:dyDescent="0.25">
      <c r="A344" s="890" t="s">
        <v>1018</v>
      </c>
      <c r="B344" s="891"/>
      <c r="C344" s="104"/>
      <c r="D344" s="103"/>
      <c r="E344" s="102"/>
      <c r="F344" s="102"/>
      <c r="G344" s="102"/>
      <c r="H344" s="102"/>
      <c r="I344" s="102" t="s">
        <v>205</v>
      </c>
      <c r="J344" s="102" t="s">
        <v>212</v>
      </c>
      <c r="K344" s="101" t="s">
        <v>208</v>
      </c>
      <c r="L344" s="54"/>
    </row>
    <row r="345" spans="1:13" x14ac:dyDescent="0.2">
      <c r="A345" s="889" t="s">
        <v>1017</v>
      </c>
      <c r="B345" s="893"/>
      <c r="C345" s="86" t="s">
        <v>1015</v>
      </c>
      <c r="D345" s="188" t="s">
        <v>1014</v>
      </c>
      <c r="E345" s="84"/>
      <c r="F345" s="84"/>
      <c r="G345" s="84"/>
      <c r="H345" s="84"/>
      <c r="I345" s="84">
        <v>7.1</v>
      </c>
      <c r="J345" s="84">
        <v>10</v>
      </c>
      <c r="K345" s="83">
        <v>12.5</v>
      </c>
      <c r="L345" s="54"/>
    </row>
    <row r="346" spans="1:13" x14ac:dyDescent="0.2">
      <c r="A346" s="865" t="s">
        <v>1016</v>
      </c>
      <c r="B346" s="867"/>
      <c r="C346" s="82" t="s">
        <v>1015</v>
      </c>
      <c r="D346" s="185" t="s">
        <v>1014</v>
      </c>
      <c r="E346" s="81"/>
      <c r="F346" s="81"/>
      <c r="G346" s="81"/>
      <c r="H346" s="81"/>
      <c r="I346" s="81">
        <v>8</v>
      </c>
      <c r="J346" s="81">
        <v>11.2</v>
      </c>
      <c r="K346" s="80">
        <v>14.6</v>
      </c>
      <c r="L346" s="54"/>
    </row>
    <row r="347" spans="1:13" x14ac:dyDescent="0.2">
      <c r="A347" s="865" t="s">
        <v>1012</v>
      </c>
      <c r="B347" s="867"/>
      <c r="C347" s="867"/>
      <c r="D347" s="185" t="s">
        <v>999</v>
      </c>
      <c r="E347" s="79"/>
      <c r="F347" s="79"/>
      <c r="G347" s="79"/>
      <c r="H347" s="79"/>
      <c r="I347" s="79">
        <f>'Интерактивный прайс-лист'!$F$26*VLOOKUP(I342,last!$B$1:$C$2082,2,0)</f>
        <v>1996</v>
      </c>
      <c r="J347" s="79">
        <f>'Интерактивный прайс-лист'!$F$26*VLOOKUP(J342,last!$B$1:$C$2082,2,0)</f>
        <v>2276</v>
      </c>
      <c r="K347" s="78">
        <f>'Интерактивный прайс-лист'!$F$26*VLOOKUP(K342,last!$B$1:$C$2082,2,0)</f>
        <v>2565</v>
      </c>
      <c r="L347" s="54"/>
    </row>
    <row r="348" spans="1:13" x14ac:dyDescent="0.2">
      <c r="A348" s="865" t="s">
        <v>1070</v>
      </c>
      <c r="B348" s="867"/>
      <c r="C348" s="67" t="s">
        <v>929</v>
      </c>
      <c r="D348" s="185" t="s">
        <v>999</v>
      </c>
      <c r="E348" s="79"/>
      <c r="F348" s="79"/>
      <c r="G348" s="79"/>
      <c r="H348" s="79"/>
      <c r="I348" s="79">
        <f>'Интерактивный прайс-лист'!$F$26*VLOOKUP(I343,last!$B$1:$C$2082,2,0)</f>
        <v>504</v>
      </c>
      <c r="J348" s="79">
        <f>'Интерактивный прайс-лист'!$F$26*VLOOKUP(J343,last!$B$1:$C$2082,2,0)</f>
        <v>504</v>
      </c>
      <c r="K348" s="78">
        <f>'Интерактивный прайс-лист'!$F$26*VLOOKUP(K343,last!$B$1:$C$2082,2,0)</f>
        <v>504</v>
      </c>
      <c r="L348" s="54"/>
    </row>
    <row r="349" spans="1:13" x14ac:dyDescent="0.2">
      <c r="A349" s="865" t="s">
        <v>1011</v>
      </c>
      <c r="B349" s="867"/>
      <c r="C349" s="867"/>
      <c r="D349" s="185" t="s">
        <v>999</v>
      </c>
      <c r="E349" s="79"/>
      <c r="F349" s="79"/>
      <c r="G349" s="79"/>
      <c r="H349" s="79"/>
      <c r="I349" s="79">
        <f>'Интерактивный прайс-лист'!$F$26*VLOOKUP(I344,last!$B$1:$C$2082,2,0)</f>
        <v>2852</v>
      </c>
      <c r="J349" s="79">
        <f>'Интерактивный прайс-лист'!$F$26*VLOOKUP(J344,last!$B$1:$C$2082,2,0)</f>
        <v>3310</v>
      </c>
      <c r="K349" s="78">
        <f>'Интерактивный прайс-лист'!$F$26*VLOOKUP(K344,last!$B$1:$C$2082,2,0)</f>
        <v>3651</v>
      </c>
      <c r="L349" s="54"/>
    </row>
    <row r="350" spans="1:13" ht="13.5" thickBot="1" x14ac:dyDescent="0.25">
      <c r="A350" s="1005" t="s">
        <v>1028</v>
      </c>
      <c r="B350" s="1006"/>
      <c r="C350" s="1006"/>
      <c r="D350" s="98" t="s">
        <v>999</v>
      </c>
      <c r="E350" s="76"/>
      <c r="F350" s="76"/>
      <c r="G350" s="76"/>
      <c r="H350" s="76"/>
      <c r="I350" s="76">
        <f>SUM(I347:I349)</f>
        <v>5352</v>
      </c>
      <c r="J350" s="76">
        <f>SUM(J347:J349)</f>
        <v>6090</v>
      </c>
      <c r="K350" s="75">
        <f>SUM(K347:K349)</f>
        <v>6720</v>
      </c>
      <c r="L350" s="54"/>
    </row>
    <row r="351" spans="1:13" x14ac:dyDescent="0.2">
      <c r="A351" s="54"/>
      <c r="B351" s="54"/>
      <c r="C351" s="54"/>
      <c r="D351" s="55"/>
      <c r="E351" s="54"/>
      <c r="F351" s="54"/>
      <c r="G351" s="54"/>
      <c r="H351" s="54"/>
      <c r="I351" s="54"/>
      <c r="J351" s="54"/>
      <c r="K351" s="54"/>
      <c r="L351" s="54"/>
    </row>
    <row r="352" spans="1:13" ht="13.5" thickBot="1" x14ac:dyDescent="0.25">
      <c r="A352" s="971" t="s">
        <v>1009</v>
      </c>
      <c r="B352" s="971"/>
      <c r="C352" s="971"/>
      <c r="D352" s="971"/>
      <c r="E352" s="182"/>
      <c r="F352" s="182"/>
      <c r="G352" s="182"/>
      <c r="H352" s="182"/>
      <c r="I352" s="182"/>
      <c r="J352" s="182"/>
      <c r="K352" s="182"/>
      <c r="L352" s="54"/>
    </row>
    <row r="353" spans="1:13" ht="26.25" customHeight="1" x14ac:dyDescent="0.2">
      <c r="A353" s="1012" t="s">
        <v>1082</v>
      </c>
      <c r="B353" s="1013"/>
      <c r="C353" s="73" t="s">
        <v>941</v>
      </c>
      <c r="D353" s="72" t="s">
        <v>999</v>
      </c>
      <c r="E353" s="280"/>
      <c r="F353" s="279"/>
      <c r="G353" s="279"/>
      <c r="H353" s="279"/>
      <c r="I353" s="988">
        <f>'Интерактивный прайс-лист'!$F$26*VLOOKUP($C353,last!$B$1:$C$1698,2,0)</f>
        <v>158</v>
      </c>
      <c r="J353" s="989"/>
      <c r="K353" s="990"/>
      <c r="L353" s="54"/>
    </row>
    <row r="354" spans="1:13" x14ac:dyDescent="0.2">
      <c r="A354" s="975" t="s">
        <v>1081</v>
      </c>
      <c r="B354" s="86" t="s">
        <v>1007</v>
      </c>
      <c r="C354" s="70" t="s">
        <v>965</v>
      </c>
      <c r="D354" s="188" t="s">
        <v>999</v>
      </c>
      <c r="E354" s="277"/>
      <c r="F354" s="277"/>
      <c r="G354" s="277"/>
      <c r="H354" s="277"/>
      <c r="I354" s="979">
        <f>'Интерактивный прайс-лист'!$F$26*VLOOKUP($C354,last!$B$1:$C$1698,2,0)</f>
        <v>96</v>
      </c>
      <c r="J354" s="980"/>
      <c r="K354" s="981"/>
      <c r="L354" s="54"/>
    </row>
    <row r="355" spans="1:13" x14ac:dyDescent="0.2">
      <c r="A355" s="975"/>
      <c r="B355" s="68" t="s">
        <v>1007</v>
      </c>
      <c r="C355" s="67" t="s">
        <v>964</v>
      </c>
      <c r="D355" s="185" t="s">
        <v>999</v>
      </c>
      <c r="E355" s="276"/>
      <c r="F355" s="276"/>
      <c r="G355" s="276"/>
      <c r="H355" s="276"/>
      <c r="I355" s="979">
        <f>'Интерактивный прайс-лист'!$F$26*VLOOKUP($C355,last!$B$1:$C$1698,2,0)</f>
        <v>272</v>
      </c>
      <c r="J355" s="980"/>
      <c r="K355" s="981"/>
      <c r="L355" s="54"/>
    </row>
    <row r="356" spans="1:13" ht="13.5" thickBot="1" x14ac:dyDescent="0.25">
      <c r="A356" s="996"/>
      <c r="B356" s="100" t="s">
        <v>1087</v>
      </c>
      <c r="C356" s="99" t="s">
        <v>946</v>
      </c>
      <c r="D356" s="98" t="s">
        <v>999</v>
      </c>
      <c r="E356" s="274"/>
      <c r="F356" s="274"/>
      <c r="G356" s="274"/>
      <c r="H356" s="274"/>
      <c r="I356" s="1015">
        <f>'Интерактивный прайс-лист'!$F$26*VLOOKUP($C356,last!$B$1:$C$1698,2,0)</f>
        <v>195</v>
      </c>
      <c r="J356" s="1016"/>
      <c r="K356" s="1017"/>
      <c r="L356" s="54"/>
    </row>
    <row r="357" spans="1:13" x14ac:dyDescent="0.2">
      <c r="A357" s="54"/>
      <c r="B357" s="54"/>
      <c r="C357" s="54"/>
      <c r="D357" s="55"/>
      <c r="E357" s="54"/>
      <c r="F357" s="54"/>
      <c r="G357" s="54"/>
      <c r="H357" s="2"/>
      <c r="I357" s="54"/>
      <c r="J357" s="54"/>
      <c r="K357" s="54"/>
      <c r="L357" s="54"/>
    </row>
    <row r="358" spans="1:13" x14ac:dyDescent="0.2">
      <c r="A358" s="54"/>
      <c r="B358" s="54"/>
      <c r="C358" s="54"/>
      <c r="D358" s="55"/>
      <c r="E358" s="54"/>
      <c r="F358" s="54"/>
      <c r="G358" s="54"/>
      <c r="H358" s="2"/>
      <c r="I358" s="54"/>
      <c r="J358" s="54"/>
      <c r="K358" s="54"/>
      <c r="L358" s="54"/>
    </row>
    <row r="359" spans="1:13" s="95" customFormat="1" ht="13.5" thickBot="1" x14ac:dyDescent="0.25">
      <c r="A359" s="97" t="s">
        <v>1020</v>
      </c>
      <c r="B359" s="97"/>
      <c r="C359" s="97"/>
      <c r="D359" s="97"/>
      <c r="E359" s="96"/>
      <c r="F359" s="96"/>
      <c r="G359" s="96"/>
      <c r="H359" s="2"/>
      <c r="I359" s="96"/>
      <c r="J359" s="96"/>
      <c r="K359" s="96"/>
      <c r="L359" s="96"/>
      <c r="M359" s="96"/>
    </row>
    <row r="360" spans="1:13" x14ac:dyDescent="0.2">
      <c r="A360" s="879" t="s">
        <v>1019</v>
      </c>
      <c r="B360" s="880"/>
      <c r="C360" s="108"/>
      <c r="D360" s="107"/>
      <c r="E360" s="106"/>
      <c r="F360" s="106"/>
      <c r="G360" s="106"/>
      <c r="H360" s="106"/>
      <c r="I360" s="106" t="s">
        <v>732</v>
      </c>
      <c r="J360" s="106" t="s">
        <v>738</v>
      </c>
      <c r="K360" s="105" t="s">
        <v>737</v>
      </c>
      <c r="L360" s="54"/>
    </row>
    <row r="361" spans="1:13" x14ac:dyDescent="0.2">
      <c r="A361" s="1007" t="s">
        <v>1071</v>
      </c>
      <c r="B361" s="1008"/>
      <c r="C361" s="284"/>
      <c r="D361" s="283"/>
      <c r="E361" s="282"/>
      <c r="F361" s="282"/>
      <c r="G361" s="282"/>
      <c r="H361" s="282"/>
      <c r="I361" s="282" t="s">
        <v>927</v>
      </c>
      <c r="J361" s="282" t="s">
        <v>927</v>
      </c>
      <c r="K361" s="281" t="s">
        <v>927</v>
      </c>
      <c r="L361" s="54"/>
    </row>
    <row r="362" spans="1:13" ht="13.5" thickBot="1" x14ac:dyDescent="0.25">
      <c r="A362" s="890" t="s">
        <v>1018</v>
      </c>
      <c r="B362" s="891"/>
      <c r="C362" s="104"/>
      <c r="D362" s="103"/>
      <c r="E362" s="102"/>
      <c r="F362" s="102"/>
      <c r="G362" s="102"/>
      <c r="H362" s="102"/>
      <c r="I362" s="102" t="s">
        <v>205</v>
      </c>
      <c r="J362" s="102" t="s">
        <v>212</v>
      </c>
      <c r="K362" s="101" t="s">
        <v>208</v>
      </c>
      <c r="L362" s="54"/>
    </row>
    <row r="363" spans="1:13" x14ac:dyDescent="0.2">
      <c r="A363" s="889" t="s">
        <v>1017</v>
      </c>
      <c r="B363" s="893"/>
      <c r="C363" s="86" t="s">
        <v>1015</v>
      </c>
      <c r="D363" s="188" t="s">
        <v>1014</v>
      </c>
      <c r="E363" s="84"/>
      <c r="F363" s="84"/>
      <c r="G363" s="84"/>
      <c r="H363" s="84"/>
      <c r="I363" s="84">
        <v>7.1</v>
      </c>
      <c r="J363" s="84">
        <v>10</v>
      </c>
      <c r="K363" s="83">
        <v>12.5</v>
      </c>
      <c r="L363" s="54"/>
    </row>
    <row r="364" spans="1:13" x14ac:dyDescent="0.2">
      <c r="A364" s="865" t="s">
        <v>1016</v>
      </c>
      <c r="B364" s="867"/>
      <c r="C364" s="82" t="s">
        <v>1015</v>
      </c>
      <c r="D364" s="185" t="s">
        <v>1014</v>
      </c>
      <c r="E364" s="81"/>
      <c r="F364" s="81"/>
      <c r="G364" s="81"/>
      <c r="H364" s="81"/>
      <c r="I364" s="81">
        <v>8</v>
      </c>
      <c r="J364" s="81">
        <v>11.2</v>
      </c>
      <c r="K364" s="80">
        <v>14.6</v>
      </c>
      <c r="L364" s="54"/>
    </row>
    <row r="365" spans="1:13" x14ac:dyDescent="0.2">
      <c r="A365" s="865" t="s">
        <v>1012</v>
      </c>
      <c r="B365" s="867"/>
      <c r="C365" s="867"/>
      <c r="D365" s="185" t="s">
        <v>999</v>
      </c>
      <c r="E365" s="79"/>
      <c r="F365" s="79"/>
      <c r="G365" s="79"/>
      <c r="H365" s="79"/>
      <c r="I365" s="79">
        <f>'Интерактивный прайс-лист'!$F$26*VLOOKUP(I360,last!$B$1:$C$2082,2,0)</f>
        <v>1996</v>
      </c>
      <c r="J365" s="79">
        <f>'Интерактивный прайс-лист'!$F$26*VLOOKUP(J360,last!$B$1:$C$2082,2,0)</f>
        <v>2276</v>
      </c>
      <c r="K365" s="78">
        <f>'Интерактивный прайс-лист'!$F$26*VLOOKUP(K360,last!$B$1:$C$2082,2,0)</f>
        <v>2565</v>
      </c>
      <c r="L365" s="54"/>
    </row>
    <row r="366" spans="1:13" x14ac:dyDescent="0.2">
      <c r="A366" s="865" t="s">
        <v>1070</v>
      </c>
      <c r="B366" s="867"/>
      <c r="C366" s="67" t="s">
        <v>927</v>
      </c>
      <c r="D366" s="185" t="s">
        <v>999</v>
      </c>
      <c r="E366" s="79"/>
      <c r="F366" s="79"/>
      <c r="G366" s="79"/>
      <c r="H366" s="79"/>
      <c r="I366" s="79">
        <f>'Интерактивный прайс-лист'!$F$26*VLOOKUP(I361,last!$B$1:$C$2082,2,0)</f>
        <v>550</v>
      </c>
      <c r="J366" s="79">
        <f>'Интерактивный прайс-лист'!$F$26*VLOOKUP(J361,last!$B$1:$C$2082,2,0)</f>
        <v>550</v>
      </c>
      <c r="K366" s="78">
        <f>'Интерактивный прайс-лист'!$F$26*VLOOKUP(K361,last!$B$1:$C$2082,2,0)</f>
        <v>550</v>
      </c>
      <c r="L366" s="54"/>
    </row>
    <row r="367" spans="1:13" x14ac:dyDescent="0.2">
      <c r="A367" s="865" t="s">
        <v>1011</v>
      </c>
      <c r="B367" s="867"/>
      <c r="C367" s="867"/>
      <c r="D367" s="185" t="s">
        <v>999</v>
      </c>
      <c r="E367" s="79"/>
      <c r="F367" s="79"/>
      <c r="G367" s="79"/>
      <c r="H367" s="79"/>
      <c r="I367" s="79">
        <f>'Интерактивный прайс-лист'!$F$26*VLOOKUP(I362,last!$B$1:$C$2082,2,0)</f>
        <v>2852</v>
      </c>
      <c r="J367" s="79">
        <f>'Интерактивный прайс-лист'!$F$26*VLOOKUP(J362,last!$B$1:$C$2082,2,0)</f>
        <v>3310</v>
      </c>
      <c r="K367" s="78">
        <f>'Интерактивный прайс-лист'!$F$26*VLOOKUP(K362,last!$B$1:$C$2082,2,0)</f>
        <v>3651</v>
      </c>
      <c r="L367" s="54"/>
    </row>
    <row r="368" spans="1:13" ht="13.5" thickBot="1" x14ac:dyDescent="0.25">
      <c r="A368" s="1005" t="s">
        <v>1028</v>
      </c>
      <c r="B368" s="1006"/>
      <c r="C368" s="1006"/>
      <c r="D368" s="98" t="s">
        <v>999</v>
      </c>
      <c r="E368" s="76"/>
      <c r="F368" s="76"/>
      <c r="G368" s="76"/>
      <c r="H368" s="76"/>
      <c r="I368" s="76">
        <f>SUM(I365:I367)</f>
        <v>5398</v>
      </c>
      <c r="J368" s="76">
        <f>SUM(J365:J367)</f>
        <v>6136</v>
      </c>
      <c r="K368" s="75">
        <f>SUM(K365:K367)</f>
        <v>6766</v>
      </c>
      <c r="L368" s="54"/>
    </row>
    <row r="369" spans="1:13" x14ac:dyDescent="0.2">
      <c r="A369" s="54"/>
      <c r="B369" s="54"/>
      <c r="C369" s="54"/>
      <c r="D369" s="55"/>
      <c r="E369" s="54"/>
      <c r="F369" s="54"/>
      <c r="G369" s="54"/>
      <c r="H369" s="54"/>
      <c r="I369" s="54"/>
      <c r="J369" s="54"/>
      <c r="K369" s="54"/>
      <c r="L369" s="54"/>
    </row>
    <row r="370" spans="1:13" ht="13.5" thickBot="1" x14ac:dyDescent="0.25">
      <c r="A370" s="971" t="s">
        <v>1009</v>
      </c>
      <c r="B370" s="971"/>
      <c r="C370" s="971"/>
      <c r="D370" s="971"/>
      <c r="E370" s="182"/>
      <c r="F370" s="182"/>
      <c r="G370" s="182"/>
      <c r="H370" s="182"/>
      <c r="I370" s="182"/>
      <c r="J370" s="182"/>
      <c r="K370" s="182"/>
      <c r="L370" s="54"/>
    </row>
    <row r="371" spans="1:13" ht="26.25" customHeight="1" x14ac:dyDescent="0.2">
      <c r="A371" s="1012" t="s">
        <v>1082</v>
      </c>
      <c r="B371" s="1013"/>
      <c r="C371" s="73" t="s">
        <v>941</v>
      </c>
      <c r="D371" s="72" t="s">
        <v>999</v>
      </c>
      <c r="E371" s="280"/>
      <c r="F371" s="279"/>
      <c r="G371" s="279"/>
      <c r="H371" s="279"/>
      <c r="I371" s="988">
        <f>'Интерактивный прайс-лист'!$F$26*VLOOKUP($C371,last!$B$1:$C$1698,2,0)</f>
        <v>158</v>
      </c>
      <c r="J371" s="989"/>
      <c r="K371" s="990"/>
      <c r="L371" s="54"/>
    </row>
    <row r="372" spans="1:13" x14ac:dyDescent="0.2">
      <c r="A372" s="975" t="s">
        <v>1081</v>
      </c>
      <c r="B372" s="86" t="s">
        <v>1007</v>
      </c>
      <c r="C372" s="70" t="s">
        <v>965</v>
      </c>
      <c r="D372" s="188" t="s">
        <v>999</v>
      </c>
      <c r="E372" s="277"/>
      <c r="F372" s="277"/>
      <c r="G372" s="277"/>
      <c r="H372" s="277"/>
      <c r="I372" s="979">
        <f>'Интерактивный прайс-лист'!$F$26*VLOOKUP($C372,last!$B$1:$C$1698,2,0)</f>
        <v>96</v>
      </c>
      <c r="J372" s="980"/>
      <c r="K372" s="981"/>
      <c r="L372" s="54"/>
    </row>
    <row r="373" spans="1:13" x14ac:dyDescent="0.2">
      <c r="A373" s="975"/>
      <c r="B373" s="68" t="s">
        <v>1007</v>
      </c>
      <c r="C373" s="67" t="s">
        <v>964</v>
      </c>
      <c r="D373" s="185" t="s">
        <v>999</v>
      </c>
      <c r="E373" s="276"/>
      <c r="F373" s="276"/>
      <c r="G373" s="276"/>
      <c r="H373" s="276"/>
      <c r="I373" s="979">
        <f>'Интерактивный прайс-лист'!$F$26*VLOOKUP($C373,last!$B$1:$C$1698,2,0)</f>
        <v>272</v>
      </c>
      <c r="J373" s="980"/>
      <c r="K373" s="981"/>
      <c r="L373" s="54"/>
    </row>
    <row r="374" spans="1:13" ht="13.5" thickBot="1" x14ac:dyDescent="0.25">
      <c r="A374" s="996"/>
      <c r="B374" s="100" t="s">
        <v>1087</v>
      </c>
      <c r="C374" s="99" t="s">
        <v>946</v>
      </c>
      <c r="D374" s="98" t="s">
        <v>999</v>
      </c>
      <c r="E374" s="274"/>
      <c r="F374" s="274"/>
      <c r="G374" s="274"/>
      <c r="H374" s="274"/>
      <c r="I374" s="1015">
        <f>'Интерактивный прайс-лист'!$F$26*VLOOKUP($C374,last!$B$1:$C$1698,2,0)</f>
        <v>195</v>
      </c>
      <c r="J374" s="1016"/>
      <c r="K374" s="1017"/>
      <c r="L374" s="54"/>
    </row>
    <row r="375" spans="1:13" x14ac:dyDescent="0.2">
      <c r="A375" s="54"/>
      <c r="B375" s="54"/>
      <c r="C375" s="54"/>
      <c r="D375" s="55"/>
      <c r="E375" s="54"/>
      <c r="F375" s="54"/>
      <c r="G375" s="54"/>
      <c r="H375" s="2"/>
      <c r="I375" s="54"/>
      <c r="J375" s="54"/>
      <c r="K375" s="54"/>
      <c r="L375" s="54"/>
    </row>
    <row r="376" spans="1:13" x14ac:dyDescent="0.2">
      <c r="A376" s="54"/>
      <c r="B376" s="54"/>
      <c r="C376" s="54"/>
      <c r="D376" s="55"/>
      <c r="E376" s="54"/>
      <c r="F376" s="54"/>
      <c r="G376" s="54"/>
      <c r="H376" s="2"/>
      <c r="I376" s="54"/>
      <c r="J376" s="54"/>
      <c r="K376" s="54"/>
      <c r="L376" s="54"/>
    </row>
    <row r="377" spans="1:13" s="95" customFormat="1" ht="13.5" thickBot="1" x14ac:dyDescent="0.25">
      <c r="A377" s="97" t="s">
        <v>1020</v>
      </c>
      <c r="B377" s="97"/>
      <c r="C377" s="97"/>
      <c r="D377" s="97"/>
      <c r="E377" s="96"/>
      <c r="F377" s="96"/>
      <c r="G377" s="96"/>
      <c r="H377" s="2"/>
      <c r="I377" s="96"/>
      <c r="J377" s="96"/>
      <c r="K377" s="96"/>
      <c r="L377" s="96"/>
      <c r="M377" s="96"/>
    </row>
    <row r="378" spans="1:13" x14ac:dyDescent="0.2">
      <c r="A378" s="957" t="s">
        <v>1019</v>
      </c>
      <c r="B378" s="958"/>
      <c r="C378" s="224"/>
      <c r="D378" s="298"/>
      <c r="E378" s="297"/>
      <c r="F378" s="297"/>
      <c r="G378" s="297"/>
      <c r="H378" s="297"/>
      <c r="I378" s="297" t="s">
        <v>732</v>
      </c>
      <c r="J378" s="297" t="s">
        <v>738</v>
      </c>
      <c r="K378" s="296" t="s">
        <v>737</v>
      </c>
      <c r="L378" s="54"/>
    </row>
    <row r="379" spans="1:13" x14ac:dyDescent="0.2">
      <c r="A379" s="1018" t="s">
        <v>1071</v>
      </c>
      <c r="B379" s="1019"/>
      <c r="C379" s="295"/>
      <c r="D379" s="294"/>
      <c r="E379" s="293"/>
      <c r="F379" s="293"/>
      <c r="G379" s="293"/>
      <c r="H379" s="293"/>
      <c r="I379" s="293" t="s">
        <v>929</v>
      </c>
      <c r="J379" s="293" t="s">
        <v>929</v>
      </c>
      <c r="K379" s="292" t="s">
        <v>929</v>
      </c>
      <c r="L379" s="54"/>
    </row>
    <row r="380" spans="1:13" ht="13.5" thickBot="1" x14ac:dyDescent="0.25">
      <c r="A380" s="959" t="s">
        <v>1018</v>
      </c>
      <c r="B380" s="960"/>
      <c r="C380" s="219"/>
      <c r="D380" s="291"/>
      <c r="E380" s="290"/>
      <c r="F380" s="290"/>
      <c r="G380" s="290"/>
      <c r="H380" s="290"/>
      <c r="I380" s="290" t="s">
        <v>188</v>
      </c>
      <c r="J380" s="290" t="s">
        <v>198</v>
      </c>
      <c r="K380" s="289" t="s">
        <v>192</v>
      </c>
      <c r="L380" s="54"/>
    </row>
    <row r="381" spans="1:13" x14ac:dyDescent="0.2">
      <c r="A381" s="889" t="s">
        <v>1017</v>
      </c>
      <c r="B381" s="893"/>
      <c r="C381" s="86" t="s">
        <v>1015</v>
      </c>
      <c r="D381" s="188" t="s">
        <v>1014</v>
      </c>
      <c r="E381" s="84"/>
      <c r="F381" s="84"/>
      <c r="G381" s="84"/>
      <c r="H381" s="84"/>
      <c r="I381" s="84">
        <v>7.1</v>
      </c>
      <c r="J381" s="84">
        <v>10</v>
      </c>
      <c r="K381" s="83">
        <v>12.5</v>
      </c>
      <c r="L381" s="54"/>
    </row>
    <row r="382" spans="1:13" x14ac:dyDescent="0.2">
      <c r="A382" s="865" t="s">
        <v>1016</v>
      </c>
      <c r="B382" s="867"/>
      <c r="C382" s="82" t="s">
        <v>1015</v>
      </c>
      <c r="D382" s="185" t="s">
        <v>1014</v>
      </c>
      <c r="E382" s="81"/>
      <c r="F382" s="81"/>
      <c r="G382" s="81"/>
      <c r="H382" s="81"/>
      <c r="I382" s="81" t="s">
        <v>1013</v>
      </c>
      <c r="J382" s="81" t="s">
        <v>1013</v>
      </c>
      <c r="K382" s="80" t="s">
        <v>1013</v>
      </c>
      <c r="L382" s="54"/>
    </row>
    <row r="383" spans="1:13" x14ac:dyDescent="0.2">
      <c r="A383" s="865" t="s">
        <v>1012</v>
      </c>
      <c r="B383" s="867"/>
      <c r="C383" s="867"/>
      <c r="D383" s="185" t="s">
        <v>999</v>
      </c>
      <c r="E383" s="79"/>
      <c r="F383" s="79"/>
      <c r="G383" s="79"/>
      <c r="H383" s="79"/>
      <c r="I383" s="79">
        <f>'Интерактивный прайс-лист'!$F$26*VLOOKUP(I378,last!$B$1:$C$2082,2,0)</f>
        <v>1996</v>
      </c>
      <c r="J383" s="79">
        <f>'Интерактивный прайс-лист'!$F$26*VLOOKUP(J378,last!$B$1:$C$2082,2,0)</f>
        <v>2276</v>
      </c>
      <c r="K383" s="78">
        <f>'Интерактивный прайс-лист'!$F$26*VLOOKUP(K378,last!$B$1:$C$2082,2,0)</f>
        <v>2565</v>
      </c>
      <c r="L383" s="54"/>
    </row>
    <row r="384" spans="1:13" x14ac:dyDescent="0.2">
      <c r="A384" s="865" t="s">
        <v>1070</v>
      </c>
      <c r="B384" s="867"/>
      <c r="C384" s="67" t="s">
        <v>929</v>
      </c>
      <c r="D384" s="185" t="s">
        <v>999</v>
      </c>
      <c r="E384" s="79"/>
      <c r="F384" s="79"/>
      <c r="G384" s="79"/>
      <c r="H384" s="79"/>
      <c r="I384" s="79">
        <f>'Интерактивный прайс-лист'!$F$26*VLOOKUP(I379,last!$B$1:$C$2082,2,0)</f>
        <v>504</v>
      </c>
      <c r="J384" s="79">
        <f>'Интерактивный прайс-лист'!$F$26*VLOOKUP(J379,last!$B$1:$C$2082,2,0)</f>
        <v>504</v>
      </c>
      <c r="K384" s="78">
        <f>'Интерактивный прайс-лист'!$F$26*VLOOKUP(K379,last!$B$1:$C$2082,2,0)</f>
        <v>504</v>
      </c>
      <c r="L384" s="54"/>
    </row>
    <row r="385" spans="1:13" x14ac:dyDescent="0.2">
      <c r="A385" s="865" t="s">
        <v>1011</v>
      </c>
      <c r="B385" s="867"/>
      <c r="C385" s="867"/>
      <c r="D385" s="185" t="s">
        <v>999</v>
      </c>
      <c r="E385" s="79"/>
      <c r="F385" s="79"/>
      <c r="G385" s="79"/>
      <c r="H385" s="79"/>
      <c r="I385" s="79">
        <f>'Интерактивный прайс-лист'!$F$26*VLOOKUP(I380,last!$B$1:$C$2082,2,0)</f>
        <v>2512</v>
      </c>
      <c r="J385" s="79">
        <f>'Интерактивный прайс-лист'!$F$26*VLOOKUP(J380,last!$B$1:$C$2082,2,0)</f>
        <v>2966</v>
      </c>
      <c r="K385" s="78">
        <f>'Интерактивный прайс-лист'!$F$26*VLOOKUP(K380,last!$B$1:$C$2082,2,0)</f>
        <v>3309</v>
      </c>
      <c r="L385" s="54"/>
    </row>
    <row r="386" spans="1:13" ht="13.5" thickBot="1" x14ac:dyDescent="0.25">
      <c r="A386" s="1005" t="s">
        <v>1028</v>
      </c>
      <c r="B386" s="1006"/>
      <c r="C386" s="1006"/>
      <c r="D386" s="98" t="s">
        <v>999</v>
      </c>
      <c r="E386" s="76"/>
      <c r="F386" s="76"/>
      <c r="G386" s="76"/>
      <c r="H386" s="76"/>
      <c r="I386" s="76">
        <f>SUM(I383:I385)</f>
        <v>5012</v>
      </c>
      <c r="J386" s="76">
        <f>SUM(J383:J385)</f>
        <v>5746</v>
      </c>
      <c r="K386" s="75">
        <f>SUM(K383:K385)</f>
        <v>6378</v>
      </c>
      <c r="L386" s="54"/>
    </row>
    <row r="387" spans="1:13" x14ac:dyDescent="0.2">
      <c r="A387" s="54"/>
      <c r="B387" s="54"/>
      <c r="C387" s="54"/>
      <c r="D387" s="55"/>
      <c r="E387" s="2"/>
      <c r="F387" s="2"/>
      <c r="G387" s="2"/>
      <c r="H387" s="54"/>
      <c r="I387" s="54"/>
      <c r="J387" s="54"/>
      <c r="K387" s="54"/>
      <c r="L387" s="54"/>
    </row>
    <row r="388" spans="1:13" ht="13.5" thickBot="1" x14ac:dyDescent="0.25">
      <c r="A388" s="971" t="s">
        <v>1009</v>
      </c>
      <c r="B388" s="971"/>
      <c r="C388" s="971"/>
      <c r="D388" s="971"/>
      <c r="E388" s="182"/>
      <c r="F388" s="182"/>
      <c r="G388" s="182"/>
      <c r="H388" s="182"/>
      <c r="I388" s="182"/>
      <c r="J388" s="182"/>
      <c r="K388" s="182"/>
      <c r="L388" s="54"/>
    </row>
    <row r="389" spans="1:13" ht="26.25" customHeight="1" x14ac:dyDescent="0.2">
      <c r="A389" s="1012" t="s">
        <v>1082</v>
      </c>
      <c r="B389" s="1013"/>
      <c r="C389" s="73" t="s">
        <v>941</v>
      </c>
      <c r="D389" s="72" t="s">
        <v>999</v>
      </c>
      <c r="E389" s="280"/>
      <c r="F389" s="279"/>
      <c r="G389" s="279"/>
      <c r="H389" s="279"/>
      <c r="I389" s="988">
        <f>'Интерактивный прайс-лист'!$F$26*VLOOKUP($C389,last!$B$1:$C$1698,2,0)</f>
        <v>158</v>
      </c>
      <c r="J389" s="989"/>
      <c r="K389" s="990"/>
      <c r="L389" s="54"/>
    </row>
    <row r="390" spans="1:13" x14ac:dyDescent="0.2">
      <c r="A390" s="975" t="s">
        <v>1081</v>
      </c>
      <c r="B390" s="86" t="s">
        <v>1007</v>
      </c>
      <c r="C390" s="70" t="s">
        <v>965</v>
      </c>
      <c r="D390" s="188" t="s">
        <v>999</v>
      </c>
      <c r="E390" s="277"/>
      <c r="F390" s="277"/>
      <c r="G390" s="277"/>
      <c r="H390" s="277"/>
      <c r="I390" s="979">
        <f>'Интерактивный прайс-лист'!$F$26*VLOOKUP($C390,last!$B$1:$C$1698,2,0)</f>
        <v>96</v>
      </c>
      <c r="J390" s="980"/>
      <c r="K390" s="981"/>
      <c r="L390" s="54"/>
    </row>
    <row r="391" spans="1:13" x14ac:dyDescent="0.2">
      <c r="A391" s="975"/>
      <c r="B391" s="68" t="s">
        <v>1007</v>
      </c>
      <c r="C391" s="67" t="s">
        <v>964</v>
      </c>
      <c r="D391" s="185" t="s">
        <v>999</v>
      </c>
      <c r="E391" s="276"/>
      <c r="F391" s="276"/>
      <c r="G391" s="276"/>
      <c r="H391" s="276"/>
      <c r="I391" s="979">
        <f>'Интерактивный прайс-лист'!$F$26*VLOOKUP($C391,last!$B$1:$C$1698,2,0)</f>
        <v>272</v>
      </c>
      <c r="J391" s="980"/>
      <c r="K391" s="981"/>
      <c r="L391" s="54"/>
    </row>
    <row r="392" spans="1:13" ht="13.5" thickBot="1" x14ac:dyDescent="0.25">
      <c r="A392" s="996"/>
      <c r="B392" s="61" t="s">
        <v>1075</v>
      </c>
      <c r="C392" s="60" t="s">
        <v>946</v>
      </c>
      <c r="D392" s="288" t="s">
        <v>999</v>
      </c>
      <c r="E392" s="249"/>
      <c r="F392" s="249"/>
      <c r="G392" s="249"/>
      <c r="H392" s="249"/>
      <c r="I392" s="1015">
        <f>'Интерактивный прайс-лист'!$F$26*VLOOKUP($C392,last!$B$1:$C$1698,2,0)</f>
        <v>195</v>
      </c>
      <c r="J392" s="1016"/>
      <c r="K392" s="1017"/>
      <c r="L392" s="54"/>
    </row>
    <row r="393" spans="1:13" x14ac:dyDescent="0.2">
      <c r="A393" s="54"/>
      <c r="B393" s="54"/>
      <c r="C393" s="54"/>
      <c r="D393" s="55"/>
      <c r="E393" s="54"/>
      <c r="F393" s="54"/>
      <c r="G393" s="54"/>
      <c r="H393" s="2"/>
      <c r="I393" s="54"/>
      <c r="J393" s="54"/>
      <c r="K393" s="54"/>
      <c r="L393" s="54"/>
    </row>
    <row r="394" spans="1:13" x14ac:dyDescent="0.2">
      <c r="A394" s="54"/>
      <c r="B394" s="54"/>
      <c r="C394" s="54"/>
      <c r="D394" s="55"/>
      <c r="E394" s="54"/>
      <c r="F394" s="54"/>
      <c r="G394" s="54"/>
      <c r="H394" s="2"/>
      <c r="I394" s="54"/>
      <c r="J394" s="54"/>
      <c r="K394" s="54"/>
      <c r="L394" s="54"/>
    </row>
    <row r="395" spans="1:13" s="95" customFormat="1" ht="13.5" thickBot="1" x14ac:dyDescent="0.25">
      <c r="A395" s="97" t="s">
        <v>1020</v>
      </c>
      <c r="B395" s="97"/>
      <c r="C395" s="97"/>
      <c r="D395" s="97"/>
      <c r="E395" s="96"/>
      <c r="F395" s="96"/>
      <c r="G395" s="96"/>
      <c r="H395" s="2"/>
      <c r="I395" s="96"/>
      <c r="J395" s="96"/>
      <c r="K395" s="96"/>
      <c r="L395" s="96"/>
      <c r="M395" s="96"/>
    </row>
    <row r="396" spans="1:13" x14ac:dyDescent="0.2">
      <c r="A396" s="957" t="s">
        <v>1019</v>
      </c>
      <c r="B396" s="958"/>
      <c r="C396" s="224"/>
      <c r="D396" s="298"/>
      <c r="E396" s="297"/>
      <c r="F396" s="297"/>
      <c r="G396" s="297"/>
      <c r="H396" s="297"/>
      <c r="I396" s="297" t="s">
        <v>732</v>
      </c>
      <c r="J396" s="297" t="s">
        <v>738</v>
      </c>
      <c r="K396" s="296" t="s">
        <v>737</v>
      </c>
      <c r="L396" s="54"/>
    </row>
    <row r="397" spans="1:13" x14ac:dyDescent="0.2">
      <c r="A397" s="1018" t="s">
        <v>1071</v>
      </c>
      <c r="B397" s="1019"/>
      <c r="C397" s="295"/>
      <c r="D397" s="294"/>
      <c r="E397" s="293"/>
      <c r="F397" s="293"/>
      <c r="G397" s="293"/>
      <c r="H397" s="293"/>
      <c r="I397" s="293" t="s">
        <v>927</v>
      </c>
      <c r="J397" s="293" t="s">
        <v>927</v>
      </c>
      <c r="K397" s="292" t="s">
        <v>927</v>
      </c>
      <c r="L397" s="54"/>
    </row>
    <row r="398" spans="1:13" ht="13.5" thickBot="1" x14ac:dyDescent="0.25">
      <c r="A398" s="959" t="s">
        <v>1018</v>
      </c>
      <c r="B398" s="960"/>
      <c r="C398" s="219"/>
      <c r="D398" s="291"/>
      <c r="E398" s="290"/>
      <c r="F398" s="290"/>
      <c r="G398" s="290"/>
      <c r="H398" s="290"/>
      <c r="I398" s="290" t="s">
        <v>188</v>
      </c>
      <c r="J398" s="290" t="s">
        <v>198</v>
      </c>
      <c r="K398" s="289" t="s">
        <v>192</v>
      </c>
      <c r="L398" s="54"/>
    </row>
    <row r="399" spans="1:13" x14ac:dyDescent="0.2">
      <c r="A399" s="889" t="s">
        <v>1017</v>
      </c>
      <c r="B399" s="893"/>
      <c r="C399" s="86" t="s">
        <v>1015</v>
      </c>
      <c r="D399" s="188" t="s">
        <v>1014</v>
      </c>
      <c r="E399" s="84"/>
      <c r="F399" s="84"/>
      <c r="G399" s="84"/>
      <c r="H399" s="84"/>
      <c r="I399" s="84">
        <v>7.1</v>
      </c>
      <c r="J399" s="84">
        <v>10</v>
      </c>
      <c r="K399" s="83">
        <v>12.5</v>
      </c>
      <c r="L399" s="54"/>
    </row>
    <row r="400" spans="1:13" x14ac:dyDescent="0.2">
      <c r="A400" s="865" t="s">
        <v>1016</v>
      </c>
      <c r="B400" s="867"/>
      <c r="C400" s="82" t="s">
        <v>1015</v>
      </c>
      <c r="D400" s="185" t="s">
        <v>1014</v>
      </c>
      <c r="E400" s="81"/>
      <c r="F400" s="81"/>
      <c r="G400" s="81"/>
      <c r="H400" s="81"/>
      <c r="I400" s="81" t="s">
        <v>1013</v>
      </c>
      <c r="J400" s="81" t="s">
        <v>1013</v>
      </c>
      <c r="K400" s="80" t="s">
        <v>1013</v>
      </c>
      <c r="L400" s="54"/>
    </row>
    <row r="401" spans="1:13" x14ac:dyDescent="0.2">
      <c r="A401" s="865" t="s">
        <v>1012</v>
      </c>
      <c r="B401" s="867"/>
      <c r="C401" s="867"/>
      <c r="D401" s="185" t="s">
        <v>999</v>
      </c>
      <c r="E401" s="79"/>
      <c r="F401" s="79"/>
      <c r="G401" s="79"/>
      <c r="H401" s="79"/>
      <c r="I401" s="79">
        <f>'Интерактивный прайс-лист'!$F$26*VLOOKUP(I396,last!$B$1:$C$2082,2,0)</f>
        <v>1996</v>
      </c>
      <c r="J401" s="79">
        <f>'Интерактивный прайс-лист'!$F$26*VLOOKUP(J396,last!$B$1:$C$2082,2,0)</f>
        <v>2276</v>
      </c>
      <c r="K401" s="78">
        <f>'Интерактивный прайс-лист'!$F$26*VLOOKUP(K396,last!$B$1:$C$2082,2,0)</f>
        <v>2565</v>
      </c>
      <c r="L401" s="54"/>
    </row>
    <row r="402" spans="1:13" x14ac:dyDescent="0.2">
      <c r="A402" s="865" t="s">
        <v>1070</v>
      </c>
      <c r="B402" s="867"/>
      <c r="C402" s="67" t="s">
        <v>927</v>
      </c>
      <c r="D402" s="185" t="s">
        <v>999</v>
      </c>
      <c r="E402" s="79"/>
      <c r="F402" s="79"/>
      <c r="G402" s="79"/>
      <c r="H402" s="79"/>
      <c r="I402" s="79">
        <f>'Интерактивный прайс-лист'!$F$26*VLOOKUP(I397,last!$B$1:$C$2082,2,0)</f>
        <v>550</v>
      </c>
      <c r="J402" s="79">
        <f>'Интерактивный прайс-лист'!$F$26*VLOOKUP(J397,last!$B$1:$C$2082,2,0)</f>
        <v>550</v>
      </c>
      <c r="K402" s="78">
        <f>'Интерактивный прайс-лист'!$F$26*VLOOKUP(K397,last!$B$1:$C$2082,2,0)</f>
        <v>550</v>
      </c>
      <c r="L402" s="54"/>
    </row>
    <row r="403" spans="1:13" x14ac:dyDescent="0.2">
      <c r="A403" s="865" t="s">
        <v>1011</v>
      </c>
      <c r="B403" s="867"/>
      <c r="C403" s="867"/>
      <c r="D403" s="185" t="s">
        <v>999</v>
      </c>
      <c r="E403" s="79"/>
      <c r="F403" s="79"/>
      <c r="G403" s="79"/>
      <c r="H403" s="79"/>
      <c r="I403" s="79">
        <f>'Интерактивный прайс-лист'!$F$26*VLOOKUP(I398,last!$B$1:$C$2082,2,0)</f>
        <v>2512</v>
      </c>
      <c r="J403" s="79">
        <f>'Интерактивный прайс-лист'!$F$26*VLOOKUP(J398,last!$B$1:$C$2082,2,0)</f>
        <v>2966</v>
      </c>
      <c r="K403" s="78">
        <f>'Интерактивный прайс-лист'!$F$26*VLOOKUP(K398,last!$B$1:$C$2082,2,0)</f>
        <v>3309</v>
      </c>
      <c r="L403" s="54"/>
    </row>
    <row r="404" spans="1:13" ht="13.5" thickBot="1" x14ac:dyDescent="0.25">
      <c r="A404" s="1005" t="s">
        <v>1028</v>
      </c>
      <c r="B404" s="1006"/>
      <c r="C404" s="1006"/>
      <c r="D404" s="98" t="s">
        <v>999</v>
      </c>
      <c r="E404" s="76"/>
      <c r="F404" s="76"/>
      <c r="G404" s="76"/>
      <c r="H404" s="76"/>
      <c r="I404" s="76">
        <f>SUM(I401:I403)</f>
        <v>5058</v>
      </c>
      <c r="J404" s="76">
        <f>SUM(J401:J403)</f>
        <v>5792</v>
      </c>
      <c r="K404" s="75">
        <f>SUM(K401:K403)</f>
        <v>6424</v>
      </c>
      <c r="L404" s="54"/>
    </row>
    <row r="405" spans="1:13" x14ac:dyDescent="0.2">
      <c r="A405" s="54"/>
      <c r="B405" s="54"/>
      <c r="C405" s="54"/>
      <c r="D405" s="55"/>
      <c r="E405" s="2"/>
      <c r="F405" s="2"/>
      <c r="G405" s="2"/>
      <c r="H405" s="54"/>
      <c r="I405" s="54"/>
      <c r="J405" s="54"/>
      <c r="K405" s="54"/>
      <c r="L405" s="54"/>
    </row>
    <row r="406" spans="1:13" ht="13.5" thickBot="1" x14ac:dyDescent="0.25">
      <c r="A406" s="971" t="s">
        <v>1009</v>
      </c>
      <c r="B406" s="971"/>
      <c r="C406" s="971"/>
      <c r="D406" s="971"/>
      <c r="E406" s="182"/>
      <c r="F406" s="182"/>
      <c r="G406" s="182"/>
      <c r="H406" s="182"/>
      <c r="I406" s="182"/>
      <c r="J406" s="182"/>
      <c r="K406" s="182"/>
      <c r="L406" s="54"/>
    </row>
    <row r="407" spans="1:13" ht="26.25" customHeight="1" x14ac:dyDescent="0.2">
      <c r="A407" s="1012" t="s">
        <v>1082</v>
      </c>
      <c r="B407" s="1013"/>
      <c r="C407" s="73" t="s">
        <v>941</v>
      </c>
      <c r="D407" s="72" t="s">
        <v>999</v>
      </c>
      <c r="E407" s="280"/>
      <c r="F407" s="279"/>
      <c r="G407" s="279"/>
      <c r="H407" s="279"/>
      <c r="I407" s="988">
        <f>'Интерактивный прайс-лист'!$F$26*VLOOKUP($C407,last!$B$1:$C$1698,2,0)</f>
        <v>158</v>
      </c>
      <c r="J407" s="989"/>
      <c r="K407" s="990"/>
      <c r="L407" s="54"/>
    </row>
    <row r="408" spans="1:13" x14ac:dyDescent="0.2">
      <c r="A408" s="975" t="s">
        <v>1081</v>
      </c>
      <c r="B408" s="86" t="s">
        <v>1007</v>
      </c>
      <c r="C408" s="70" t="s">
        <v>965</v>
      </c>
      <c r="D408" s="188" t="s">
        <v>999</v>
      </c>
      <c r="E408" s="277"/>
      <c r="F408" s="277"/>
      <c r="G408" s="277"/>
      <c r="H408" s="277"/>
      <c r="I408" s="979">
        <f>'Интерактивный прайс-лист'!$F$26*VLOOKUP($C408,last!$B$1:$C$1698,2,0)</f>
        <v>96</v>
      </c>
      <c r="J408" s="980"/>
      <c r="K408" s="981"/>
      <c r="L408" s="54"/>
    </row>
    <row r="409" spans="1:13" x14ac:dyDescent="0.2">
      <c r="A409" s="975"/>
      <c r="B409" s="68" t="s">
        <v>1007</v>
      </c>
      <c r="C409" s="67" t="s">
        <v>964</v>
      </c>
      <c r="D409" s="185" t="s">
        <v>999</v>
      </c>
      <c r="E409" s="276"/>
      <c r="F409" s="276"/>
      <c r="G409" s="276"/>
      <c r="H409" s="276"/>
      <c r="I409" s="979">
        <f>'Интерактивный прайс-лист'!$F$26*VLOOKUP($C409,last!$B$1:$C$1698,2,0)</f>
        <v>272</v>
      </c>
      <c r="J409" s="980"/>
      <c r="K409" s="981"/>
      <c r="L409" s="54"/>
    </row>
    <row r="410" spans="1:13" ht="13.5" thickBot="1" x14ac:dyDescent="0.25">
      <c r="A410" s="996"/>
      <c r="B410" s="61" t="s">
        <v>1075</v>
      </c>
      <c r="C410" s="60" t="s">
        <v>946</v>
      </c>
      <c r="D410" s="288" t="s">
        <v>999</v>
      </c>
      <c r="E410" s="249"/>
      <c r="F410" s="249"/>
      <c r="G410" s="249"/>
      <c r="H410" s="249"/>
      <c r="I410" s="1015">
        <f>'Интерактивный прайс-лист'!$F$26*VLOOKUP($C410,last!$B$1:$C$1698,2,0)</f>
        <v>195</v>
      </c>
      <c r="J410" s="1016"/>
      <c r="K410" s="1017"/>
      <c r="L410" s="54"/>
    </row>
    <row r="411" spans="1:13" x14ac:dyDescent="0.2">
      <c r="A411" s="54"/>
      <c r="B411" s="54"/>
      <c r="C411" s="54"/>
      <c r="D411" s="55"/>
      <c r="E411" s="54"/>
      <c r="F411" s="54"/>
      <c r="G411" s="54"/>
      <c r="H411" s="2"/>
      <c r="I411" s="54"/>
      <c r="J411" s="54"/>
      <c r="K411" s="54"/>
      <c r="L411" s="54"/>
    </row>
    <row r="412" spans="1:13" x14ac:dyDescent="0.2">
      <c r="A412" s="54"/>
      <c r="B412" s="54"/>
      <c r="C412" s="54"/>
      <c r="D412" s="55"/>
      <c r="E412" s="54"/>
      <c r="F412" s="54"/>
      <c r="G412" s="54"/>
      <c r="H412" s="2"/>
      <c r="I412" s="54"/>
      <c r="J412" s="54"/>
      <c r="K412" s="54"/>
      <c r="L412" s="54"/>
    </row>
    <row r="413" spans="1:13" s="95" customFormat="1" ht="13.5" thickBot="1" x14ac:dyDescent="0.25">
      <c r="A413" s="97" t="s">
        <v>1020</v>
      </c>
      <c r="B413" s="97"/>
      <c r="C413" s="97"/>
      <c r="D413" s="97"/>
      <c r="E413" s="96"/>
      <c r="F413" s="96"/>
      <c r="G413" s="96"/>
      <c r="H413" s="2"/>
      <c r="I413" s="96"/>
      <c r="J413" s="96"/>
      <c r="K413" s="96"/>
      <c r="L413" s="96"/>
      <c r="M413" s="96"/>
    </row>
    <row r="414" spans="1:13" x14ac:dyDescent="0.2">
      <c r="A414" s="879" t="s">
        <v>1019</v>
      </c>
      <c r="B414" s="880"/>
      <c r="C414" s="108"/>
      <c r="D414" s="107"/>
      <c r="E414" s="106"/>
      <c r="F414" s="106"/>
      <c r="G414" s="106"/>
      <c r="H414" s="106"/>
      <c r="I414" s="106" t="s">
        <v>725</v>
      </c>
      <c r="J414" s="106" t="s">
        <v>727</v>
      </c>
      <c r="K414" s="105" t="s">
        <v>726</v>
      </c>
      <c r="L414" s="54"/>
    </row>
    <row r="415" spans="1:13" x14ac:dyDescent="0.2">
      <c r="A415" s="1007" t="s">
        <v>1071</v>
      </c>
      <c r="B415" s="1008"/>
      <c r="C415" s="284"/>
      <c r="D415" s="283"/>
      <c r="E415" s="282"/>
      <c r="F415" s="282"/>
      <c r="G415" s="282"/>
      <c r="H415" s="282"/>
      <c r="I415" s="282" t="s">
        <v>41</v>
      </c>
      <c r="J415" s="282" t="s">
        <v>41</v>
      </c>
      <c r="K415" s="281" t="s">
        <v>41</v>
      </c>
      <c r="L415" s="54"/>
    </row>
    <row r="416" spans="1:13" ht="13.5" thickBot="1" x14ac:dyDescent="0.25">
      <c r="A416" s="890" t="s">
        <v>1018</v>
      </c>
      <c r="B416" s="891"/>
      <c r="C416" s="104"/>
      <c r="D416" s="103"/>
      <c r="E416" s="102"/>
      <c r="F416" s="102"/>
      <c r="G416" s="102"/>
      <c r="H416" s="102"/>
      <c r="I416" s="102" t="s">
        <v>203</v>
      </c>
      <c r="J416" s="102" t="s">
        <v>209</v>
      </c>
      <c r="K416" s="101" t="s">
        <v>207</v>
      </c>
      <c r="L416" s="54"/>
    </row>
    <row r="417" spans="1:12" x14ac:dyDescent="0.2">
      <c r="A417" s="889" t="s">
        <v>1017</v>
      </c>
      <c r="B417" s="893"/>
      <c r="C417" s="86" t="s">
        <v>1015</v>
      </c>
      <c r="D417" s="188" t="s">
        <v>1014</v>
      </c>
      <c r="E417" s="84"/>
      <c r="F417" s="84"/>
      <c r="G417" s="84"/>
      <c r="H417" s="84"/>
      <c r="I417" s="84">
        <v>7.9</v>
      </c>
      <c r="J417" s="84">
        <v>11.4</v>
      </c>
      <c r="K417" s="83">
        <v>12.6</v>
      </c>
      <c r="L417" s="54"/>
    </row>
    <row r="418" spans="1:12" x14ac:dyDescent="0.2">
      <c r="A418" s="865" t="s">
        <v>1016</v>
      </c>
      <c r="B418" s="867"/>
      <c r="C418" s="82" t="s">
        <v>1015</v>
      </c>
      <c r="D418" s="185" t="s">
        <v>1014</v>
      </c>
      <c r="E418" s="81"/>
      <c r="F418" s="81"/>
      <c r="G418" s="81"/>
      <c r="H418" s="81"/>
      <c r="I418" s="81">
        <v>8.1999999999999993</v>
      </c>
      <c r="J418" s="81">
        <v>11.6</v>
      </c>
      <c r="K418" s="80">
        <v>13.9</v>
      </c>
      <c r="L418" s="54"/>
    </row>
    <row r="419" spans="1:12" x14ac:dyDescent="0.2">
      <c r="A419" s="865" t="s">
        <v>1012</v>
      </c>
      <c r="B419" s="867"/>
      <c r="C419" s="867"/>
      <c r="D419" s="185" t="s">
        <v>999</v>
      </c>
      <c r="E419" s="79"/>
      <c r="F419" s="79"/>
      <c r="G419" s="79"/>
      <c r="H419" s="79"/>
      <c r="I419" s="79">
        <f>'Интерактивный прайс-лист'!$F$26*VLOOKUP(I414,last!$B$1:$C$2082,2,0)</f>
        <v>1229</v>
      </c>
      <c r="J419" s="79">
        <f>'Интерактивный прайс-лист'!$F$26*VLOOKUP(J414,last!$B$1:$C$2082,2,0)</f>
        <v>1321</v>
      </c>
      <c r="K419" s="78">
        <f>'Интерактивный прайс-лист'!$F$26*VLOOKUP(K414,last!$B$1:$C$2082,2,0)</f>
        <v>1321</v>
      </c>
      <c r="L419" s="54"/>
    </row>
    <row r="420" spans="1:12" x14ac:dyDescent="0.2">
      <c r="A420" s="865" t="s">
        <v>1070</v>
      </c>
      <c r="B420" s="867"/>
      <c r="C420" s="67" t="s">
        <v>1086</v>
      </c>
      <c r="D420" s="185" t="s">
        <v>999</v>
      </c>
      <c r="E420" s="79"/>
      <c r="F420" s="79"/>
      <c r="G420" s="79"/>
      <c r="H420" s="79"/>
      <c r="I420" s="79">
        <f>'Интерактивный прайс-лист'!$F$26*VLOOKUP(I415,last!$B$1:$C$2082,2,0)</f>
        <v>140</v>
      </c>
      <c r="J420" s="79">
        <f>'Интерактивный прайс-лист'!$F$26*VLOOKUP(J415,last!$B$1:$C$2082,2,0)</f>
        <v>140</v>
      </c>
      <c r="K420" s="78">
        <f>'Интерактивный прайс-лист'!$F$26*VLOOKUP(K415,last!$B$1:$C$2082,2,0)</f>
        <v>140</v>
      </c>
      <c r="L420" s="54"/>
    </row>
    <row r="421" spans="1:12" x14ac:dyDescent="0.2">
      <c r="A421" s="865" t="s">
        <v>1011</v>
      </c>
      <c r="B421" s="867"/>
      <c r="C421" s="867"/>
      <c r="D421" s="185" t="s">
        <v>999</v>
      </c>
      <c r="E421" s="79"/>
      <c r="F421" s="79"/>
      <c r="G421" s="79"/>
      <c r="H421" s="79"/>
      <c r="I421" s="79">
        <f>'Интерактивный прайс-лист'!$F$26*VLOOKUP(I416,last!$B$1:$C$2082,2,0)</f>
        <v>1560</v>
      </c>
      <c r="J421" s="79">
        <f>'Интерактивный прайс-лист'!$F$26*VLOOKUP(J416,last!$B$1:$C$2082,2,0)</f>
        <v>2886</v>
      </c>
      <c r="K421" s="78">
        <f>'Интерактивный прайс-лист'!$F$26*VLOOKUP(K416,last!$B$1:$C$2082,2,0)</f>
        <v>3000</v>
      </c>
      <c r="L421" s="54"/>
    </row>
    <row r="422" spans="1:12" ht="13.5" thickBot="1" x14ac:dyDescent="0.25">
      <c r="A422" s="1005" t="s">
        <v>1085</v>
      </c>
      <c r="B422" s="1006"/>
      <c r="C422" s="1006"/>
      <c r="D422" s="98" t="s">
        <v>999</v>
      </c>
      <c r="E422" s="76"/>
      <c r="F422" s="76"/>
      <c r="G422" s="76"/>
      <c r="H422" s="76"/>
      <c r="I422" s="76">
        <f>SUM(I419:I421)</f>
        <v>2929</v>
      </c>
      <c r="J422" s="76">
        <f>SUM(J419:J421)</f>
        <v>4347</v>
      </c>
      <c r="K422" s="75">
        <f>SUM(K419:K421)</f>
        <v>4461</v>
      </c>
      <c r="L422" s="54"/>
    </row>
    <row r="423" spans="1:12" x14ac:dyDescent="0.2">
      <c r="A423" s="54"/>
      <c r="B423" s="54"/>
      <c r="C423" s="54"/>
      <c r="D423" s="55"/>
      <c r="E423" s="54"/>
      <c r="F423" s="54"/>
      <c r="G423" s="54"/>
      <c r="H423" s="54"/>
      <c r="I423" s="54"/>
      <c r="J423" s="54"/>
      <c r="K423" s="54"/>
      <c r="L423" s="54"/>
    </row>
    <row r="424" spans="1:12" x14ac:dyDescent="0.2">
      <c r="A424" s="54"/>
      <c r="B424" s="54"/>
      <c r="C424" s="54"/>
      <c r="D424" s="55"/>
      <c r="E424" s="54"/>
      <c r="F424" s="54"/>
      <c r="G424" s="54"/>
      <c r="H424" s="2"/>
      <c r="I424" s="54"/>
      <c r="J424" s="54"/>
      <c r="K424" s="54"/>
      <c r="L424" s="54"/>
    </row>
    <row r="425" spans="1:12" ht="13.5" thickBot="1" x14ac:dyDescent="0.25">
      <c r="A425" s="97" t="s">
        <v>1020</v>
      </c>
      <c r="B425" s="97"/>
      <c r="C425" s="97"/>
      <c r="D425" s="97" t="s">
        <v>1023</v>
      </c>
      <c r="E425" s="96"/>
      <c r="F425" s="96"/>
      <c r="G425" s="96"/>
      <c r="H425" s="96"/>
      <c r="I425" s="96"/>
      <c r="J425" s="96"/>
      <c r="K425" s="96"/>
      <c r="L425" s="96"/>
    </row>
    <row r="426" spans="1:12" x14ac:dyDescent="0.2">
      <c r="A426" s="879" t="s">
        <v>1019</v>
      </c>
      <c r="B426" s="880"/>
      <c r="C426" s="108"/>
      <c r="D426" s="107"/>
      <c r="E426" s="106"/>
      <c r="F426" s="106"/>
      <c r="G426" s="106"/>
      <c r="H426" s="106"/>
      <c r="I426" s="106" t="s">
        <v>728</v>
      </c>
      <c r="J426" s="106" t="s">
        <v>731</v>
      </c>
      <c r="K426" s="106" t="s">
        <v>730</v>
      </c>
      <c r="L426" s="105" t="s">
        <v>729</v>
      </c>
    </row>
    <row r="427" spans="1:12" x14ac:dyDescent="0.2">
      <c r="A427" s="1007" t="s">
        <v>1071</v>
      </c>
      <c r="B427" s="1008"/>
      <c r="C427" s="284"/>
      <c r="D427" s="283"/>
      <c r="E427" s="282"/>
      <c r="F427" s="282"/>
      <c r="G427" s="282"/>
      <c r="H427" s="282"/>
      <c r="I427" s="282" t="s">
        <v>929</v>
      </c>
      <c r="J427" s="282" t="s">
        <v>929</v>
      </c>
      <c r="K427" s="282" t="s">
        <v>929</v>
      </c>
      <c r="L427" s="281" t="s">
        <v>929</v>
      </c>
    </row>
    <row r="428" spans="1:12" ht="13.5" thickBot="1" x14ac:dyDescent="0.25">
      <c r="A428" s="890" t="s">
        <v>1018</v>
      </c>
      <c r="B428" s="891"/>
      <c r="C428" s="104"/>
      <c r="D428" s="103"/>
      <c r="E428" s="102"/>
      <c r="F428" s="102"/>
      <c r="G428" s="102"/>
      <c r="H428" s="102"/>
      <c r="I428" s="102" t="s">
        <v>57</v>
      </c>
      <c r="J428" s="102" t="s">
        <v>56</v>
      </c>
      <c r="K428" s="102" t="s">
        <v>55</v>
      </c>
      <c r="L428" s="101" t="s">
        <v>98</v>
      </c>
    </row>
    <row r="429" spans="1:12" x14ac:dyDescent="0.2">
      <c r="A429" s="889" t="s">
        <v>1017</v>
      </c>
      <c r="B429" s="893"/>
      <c r="C429" s="86" t="s">
        <v>1015</v>
      </c>
      <c r="D429" s="188" t="s">
        <v>1014</v>
      </c>
      <c r="E429" s="84"/>
      <c r="F429" s="84"/>
      <c r="G429" s="84"/>
      <c r="H429" s="84"/>
      <c r="I429" s="138">
        <v>6.8</v>
      </c>
      <c r="J429" s="138">
        <v>9.5</v>
      </c>
      <c r="K429" s="138">
        <v>12</v>
      </c>
      <c r="L429" s="121">
        <v>13.4</v>
      </c>
    </row>
    <row r="430" spans="1:12" x14ac:dyDescent="0.2">
      <c r="A430" s="865" t="s">
        <v>1016</v>
      </c>
      <c r="B430" s="867"/>
      <c r="C430" s="82" t="s">
        <v>1015</v>
      </c>
      <c r="D430" s="185" t="s">
        <v>1014</v>
      </c>
      <c r="E430" s="81"/>
      <c r="F430" s="81"/>
      <c r="G430" s="81"/>
      <c r="H430" s="81"/>
      <c r="I430" s="135">
        <v>7.5</v>
      </c>
      <c r="J430" s="135">
        <v>10.8</v>
      </c>
      <c r="K430" s="135">
        <v>13.5</v>
      </c>
      <c r="L430" s="118">
        <v>15.5</v>
      </c>
    </row>
    <row r="431" spans="1:12" x14ac:dyDescent="0.2">
      <c r="A431" s="865" t="s">
        <v>1012</v>
      </c>
      <c r="B431" s="867"/>
      <c r="C431" s="867"/>
      <c r="D431" s="185" t="s">
        <v>999</v>
      </c>
      <c r="E431" s="79"/>
      <c r="F431" s="79"/>
      <c r="G431" s="79"/>
      <c r="H431" s="79"/>
      <c r="I431" s="79">
        <f>'Интерактивный прайс-лист'!$F$26*VLOOKUP(I426,last!$B$1:$C$2082,2,0)</f>
        <v>2161</v>
      </c>
      <c r="J431" s="79">
        <f>'Интерактивный прайс-лист'!$F$26*VLOOKUP(J426,last!$B$1:$C$2082,2,0)</f>
        <v>2549</v>
      </c>
      <c r="K431" s="79">
        <f>'Интерактивный прайс-лист'!$F$26*VLOOKUP(K426,last!$B$1:$C$2082,2,0)</f>
        <v>2606</v>
      </c>
      <c r="L431" s="78">
        <f>'Интерактивный прайс-лист'!$F$26*VLOOKUP(L426,last!$B$1:$C$2082,2,0)</f>
        <v>2829</v>
      </c>
    </row>
    <row r="432" spans="1:12" x14ac:dyDescent="0.2">
      <c r="A432" s="865" t="s">
        <v>1070</v>
      </c>
      <c r="B432" s="867"/>
      <c r="C432" s="67" t="s">
        <v>929</v>
      </c>
      <c r="D432" s="185" t="s">
        <v>999</v>
      </c>
      <c r="E432" s="79"/>
      <c r="F432" s="79"/>
      <c r="G432" s="79"/>
      <c r="H432" s="79"/>
      <c r="I432" s="79">
        <f>'Интерактивный прайс-лист'!$F$26*VLOOKUP(I427,last!$B$1:$C$2082,2,0)</f>
        <v>504</v>
      </c>
      <c r="J432" s="79">
        <f>'Интерактивный прайс-лист'!$F$26*VLOOKUP(J427,last!$B$1:$C$2082,2,0)</f>
        <v>504</v>
      </c>
      <c r="K432" s="79">
        <f>'Интерактивный прайс-лист'!$F$26*VLOOKUP(K427,last!$B$1:$C$2082,2,0)</f>
        <v>504</v>
      </c>
      <c r="L432" s="78">
        <f>'Интерактивный прайс-лист'!$F$26*VLOOKUP(L427,last!$B$1:$C$2082,2,0)</f>
        <v>504</v>
      </c>
    </row>
    <row r="433" spans="1:12" x14ac:dyDescent="0.2">
      <c r="A433" s="865" t="s">
        <v>1011</v>
      </c>
      <c r="B433" s="867"/>
      <c r="C433" s="867"/>
      <c r="D433" s="185" t="s">
        <v>999</v>
      </c>
      <c r="E433" s="79"/>
      <c r="F433" s="79"/>
      <c r="G433" s="79"/>
      <c r="H433" s="79"/>
      <c r="I433" s="79">
        <f>'Интерактивный прайс-лист'!$F$26*VLOOKUP(I428,last!$B$1:$C$2082,2,0)</f>
        <v>4412</v>
      </c>
      <c r="J433" s="79">
        <f>'Интерактивный прайс-лист'!$F$26*VLOOKUP(J428,last!$B$1:$C$2082,2,0)</f>
        <v>5038</v>
      </c>
      <c r="K433" s="79">
        <f>'Интерактивный прайс-лист'!$F$26*VLOOKUP(K428,last!$B$1:$C$2082,2,0)</f>
        <v>5671</v>
      </c>
      <c r="L433" s="78">
        <f>'Интерактивный прайс-лист'!$F$26*VLOOKUP(L428,last!$B$1:$C$2082,2,0)</f>
        <v>6356</v>
      </c>
    </row>
    <row r="434" spans="1:12" ht="13.5" thickBot="1" x14ac:dyDescent="0.25">
      <c r="A434" s="1005" t="s">
        <v>1028</v>
      </c>
      <c r="B434" s="1006"/>
      <c r="C434" s="1006"/>
      <c r="D434" s="98" t="s">
        <v>999</v>
      </c>
      <c r="E434" s="76"/>
      <c r="F434" s="76"/>
      <c r="G434" s="76"/>
      <c r="H434" s="76"/>
      <c r="I434" s="76">
        <f>SUM(I431:I433)</f>
        <v>7077</v>
      </c>
      <c r="J434" s="76">
        <f>SUM(J431:J433)</f>
        <v>8091</v>
      </c>
      <c r="K434" s="76">
        <f>SUM(K431:K433)</f>
        <v>8781</v>
      </c>
      <c r="L434" s="75">
        <f>SUM(L431:L433)</f>
        <v>9689</v>
      </c>
    </row>
    <row r="435" spans="1:12" x14ac:dyDescent="0.2">
      <c r="A435" s="54"/>
      <c r="B435" s="54"/>
      <c r="C435" s="54"/>
      <c r="D435" s="55"/>
      <c r="E435" s="54"/>
      <c r="F435" s="54"/>
      <c r="G435" s="54"/>
      <c r="H435" s="54"/>
      <c r="I435" s="54"/>
      <c r="J435" s="54"/>
      <c r="K435" s="54"/>
      <c r="L435" s="54"/>
    </row>
    <row r="436" spans="1:12" ht="13.5" thickBot="1" x14ac:dyDescent="0.25">
      <c r="A436" s="971" t="s">
        <v>1009</v>
      </c>
      <c r="B436" s="971"/>
      <c r="C436" s="971"/>
      <c r="D436" s="971"/>
      <c r="E436" s="182"/>
      <c r="F436" s="182"/>
      <c r="G436" s="182"/>
      <c r="H436" s="182"/>
      <c r="I436" s="182"/>
      <c r="J436" s="182"/>
      <c r="K436" s="182"/>
      <c r="L436" s="182"/>
    </row>
    <row r="437" spans="1:12" ht="26.25" customHeight="1" x14ac:dyDescent="0.2">
      <c r="A437" s="1014" t="s">
        <v>1082</v>
      </c>
      <c r="B437" s="1013"/>
      <c r="C437" s="73" t="s">
        <v>941</v>
      </c>
      <c r="D437" s="72" t="s">
        <v>999</v>
      </c>
      <c r="E437" s="280"/>
      <c r="F437" s="279"/>
      <c r="G437" s="279"/>
      <c r="H437" s="279"/>
      <c r="I437" s="988">
        <f>'Интерактивный прайс-лист'!$F$26*VLOOKUP($C437,last!$B$1:$C$1698,2,0)</f>
        <v>158</v>
      </c>
      <c r="J437" s="989"/>
      <c r="K437" s="989"/>
      <c r="L437" s="990"/>
    </row>
    <row r="438" spans="1:12" x14ac:dyDescent="0.2">
      <c r="A438" s="975" t="s">
        <v>1081</v>
      </c>
      <c r="B438" s="86" t="s">
        <v>1007</v>
      </c>
      <c r="C438" s="70" t="s">
        <v>965</v>
      </c>
      <c r="D438" s="188" t="s">
        <v>999</v>
      </c>
      <c r="E438" s="277"/>
      <c r="F438" s="277"/>
      <c r="G438" s="277"/>
      <c r="H438" s="287"/>
      <c r="I438" s="979">
        <f>'Интерактивный прайс-лист'!$F$26*VLOOKUP($C438,last!$B$1:$C$1698,2,0)</f>
        <v>96</v>
      </c>
      <c r="J438" s="980"/>
      <c r="K438" s="980"/>
      <c r="L438" s="981"/>
    </row>
    <row r="439" spans="1:12" x14ac:dyDescent="0.2">
      <c r="A439" s="975"/>
      <c r="B439" s="68" t="s">
        <v>1007</v>
      </c>
      <c r="C439" s="67" t="s">
        <v>964</v>
      </c>
      <c r="D439" s="185" t="s">
        <v>999</v>
      </c>
      <c r="E439" s="276"/>
      <c r="F439" s="276"/>
      <c r="G439" s="276"/>
      <c r="H439" s="286"/>
      <c r="I439" s="979">
        <f>'Интерактивный прайс-лист'!$F$26*VLOOKUP($C439,last!$B$1:$C$1698,2,0)</f>
        <v>272</v>
      </c>
      <c r="J439" s="980"/>
      <c r="K439" s="980"/>
      <c r="L439" s="981"/>
    </row>
    <row r="440" spans="1:12" ht="13.5" thickBot="1" x14ac:dyDescent="0.25">
      <c r="A440" s="996"/>
      <c r="B440" s="100" t="s">
        <v>1022</v>
      </c>
      <c r="C440" s="99" t="s">
        <v>946</v>
      </c>
      <c r="D440" s="98" t="s">
        <v>999</v>
      </c>
      <c r="E440" s="274"/>
      <c r="F440" s="274"/>
      <c r="G440" s="274"/>
      <c r="H440" s="285"/>
      <c r="I440" s="1015">
        <f>'Интерактивный прайс-лист'!$F$26*VLOOKUP($C440,last!$B$1:$C$1698,2,0)</f>
        <v>195</v>
      </c>
      <c r="J440" s="1016"/>
      <c r="K440" s="1016"/>
      <c r="L440" s="1017"/>
    </row>
    <row r="441" spans="1:12" x14ac:dyDescent="0.2">
      <c r="A441" s="54"/>
      <c r="B441" s="54"/>
      <c r="C441" s="54"/>
      <c r="D441" s="55"/>
      <c r="E441" s="54"/>
      <c r="F441" s="54"/>
      <c r="G441" s="54"/>
      <c r="H441" s="54"/>
      <c r="I441" s="54"/>
      <c r="J441" s="54"/>
      <c r="K441" s="54"/>
      <c r="L441" s="54"/>
    </row>
    <row r="442" spans="1:12" x14ac:dyDescent="0.2">
      <c r="A442" s="54"/>
      <c r="B442" s="54"/>
      <c r="C442" s="54"/>
      <c r="D442" s="55"/>
      <c r="E442" s="54"/>
      <c r="F442" s="54"/>
      <c r="G442" s="54"/>
      <c r="H442" s="54"/>
      <c r="I442" s="54"/>
      <c r="J442" s="54"/>
      <c r="K442" s="54"/>
      <c r="L442" s="54"/>
    </row>
    <row r="443" spans="1:12" ht="13.5" thickBot="1" x14ac:dyDescent="0.25">
      <c r="A443" s="97" t="s">
        <v>1020</v>
      </c>
      <c r="B443" s="97"/>
      <c r="C443" s="97"/>
      <c r="D443" s="97" t="s">
        <v>1023</v>
      </c>
      <c r="E443" s="96"/>
      <c r="F443" s="96"/>
      <c r="G443" s="96"/>
      <c r="H443" s="96"/>
      <c r="I443" s="96"/>
      <c r="J443" s="96"/>
      <c r="K443" s="96"/>
      <c r="L443" s="96"/>
    </row>
    <row r="444" spans="1:12" x14ac:dyDescent="0.2">
      <c r="A444" s="879" t="s">
        <v>1019</v>
      </c>
      <c r="B444" s="880"/>
      <c r="C444" s="108"/>
      <c r="D444" s="107"/>
      <c r="E444" s="106"/>
      <c r="F444" s="106"/>
      <c r="G444" s="106"/>
      <c r="H444" s="106"/>
      <c r="I444" s="106" t="s">
        <v>728</v>
      </c>
      <c r="J444" s="106" t="s">
        <v>731</v>
      </c>
      <c r="K444" s="106" t="s">
        <v>730</v>
      </c>
      <c r="L444" s="105" t="s">
        <v>729</v>
      </c>
    </row>
    <row r="445" spans="1:12" x14ac:dyDescent="0.2">
      <c r="A445" s="1007" t="s">
        <v>1071</v>
      </c>
      <c r="B445" s="1008"/>
      <c r="C445" s="284"/>
      <c r="D445" s="283"/>
      <c r="E445" s="282"/>
      <c r="F445" s="282"/>
      <c r="G445" s="282"/>
      <c r="H445" s="282"/>
      <c r="I445" s="282" t="s">
        <v>927</v>
      </c>
      <c r="J445" s="282" t="s">
        <v>927</v>
      </c>
      <c r="K445" s="282" t="s">
        <v>927</v>
      </c>
      <c r="L445" s="281" t="s">
        <v>927</v>
      </c>
    </row>
    <row r="446" spans="1:12" ht="13.5" thickBot="1" x14ac:dyDescent="0.25">
      <c r="A446" s="890" t="s">
        <v>1018</v>
      </c>
      <c r="B446" s="891"/>
      <c r="C446" s="104"/>
      <c r="D446" s="103"/>
      <c r="E446" s="102"/>
      <c r="F446" s="102"/>
      <c r="G446" s="102"/>
      <c r="H446" s="102"/>
      <c r="I446" s="102" t="s">
        <v>57</v>
      </c>
      <c r="J446" s="102" t="s">
        <v>56</v>
      </c>
      <c r="K446" s="102" t="s">
        <v>55</v>
      </c>
      <c r="L446" s="101" t="s">
        <v>98</v>
      </c>
    </row>
    <row r="447" spans="1:12" x14ac:dyDescent="0.2">
      <c r="A447" s="889" t="s">
        <v>1017</v>
      </c>
      <c r="B447" s="893"/>
      <c r="C447" s="86" t="s">
        <v>1015</v>
      </c>
      <c r="D447" s="188" t="s">
        <v>1014</v>
      </c>
      <c r="E447" s="84"/>
      <c r="F447" s="84"/>
      <c r="G447" s="84"/>
      <c r="H447" s="84"/>
      <c r="I447" s="138">
        <v>6.8</v>
      </c>
      <c r="J447" s="138">
        <v>9.5</v>
      </c>
      <c r="K447" s="138">
        <v>12</v>
      </c>
      <c r="L447" s="121">
        <v>13.4</v>
      </c>
    </row>
    <row r="448" spans="1:12" x14ac:dyDescent="0.2">
      <c r="A448" s="865" t="s">
        <v>1016</v>
      </c>
      <c r="B448" s="867"/>
      <c r="C448" s="82" t="s">
        <v>1015</v>
      </c>
      <c r="D448" s="185" t="s">
        <v>1014</v>
      </c>
      <c r="E448" s="81"/>
      <c r="F448" s="81"/>
      <c r="G448" s="81"/>
      <c r="H448" s="81"/>
      <c r="I448" s="135">
        <v>7.5</v>
      </c>
      <c r="J448" s="135">
        <v>10.8</v>
      </c>
      <c r="K448" s="135">
        <v>13.5</v>
      </c>
      <c r="L448" s="118">
        <v>15.5</v>
      </c>
    </row>
    <row r="449" spans="1:12" x14ac:dyDescent="0.2">
      <c r="A449" s="865" t="s">
        <v>1012</v>
      </c>
      <c r="B449" s="867"/>
      <c r="C449" s="867"/>
      <c r="D449" s="185" t="s">
        <v>999</v>
      </c>
      <c r="E449" s="79"/>
      <c r="F449" s="79"/>
      <c r="G449" s="79"/>
      <c r="H449" s="79"/>
      <c r="I449" s="79">
        <f>'Интерактивный прайс-лист'!$F$26*VLOOKUP(I444,last!$B$1:$C$2082,2,0)</f>
        <v>2161</v>
      </c>
      <c r="J449" s="79">
        <f>'Интерактивный прайс-лист'!$F$26*VLOOKUP(J444,last!$B$1:$C$2082,2,0)</f>
        <v>2549</v>
      </c>
      <c r="K449" s="79">
        <f>'Интерактивный прайс-лист'!$F$26*VLOOKUP(K444,last!$B$1:$C$2082,2,0)</f>
        <v>2606</v>
      </c>
      <c r="L449" s="78">
        <f>'Интерактивный прайс-лист'!$F$26*VLOOKUP(L444,last!$B$1:$C$2082,2,0)</f>
        <v>2829</v>
      </c>
    </row>
    <row r="450" spans="1:12" x14ac:dyDescent="0.2">
      <c r="A450" s="865" t="s">
        <v>1070</v>
      </c>
      <c r="B450" s="867"/>
      <c r="C450" s="67" t="s">
        <v>927</v>
      </c>
      <c r="D450" s="185" t="s">
        <v>999</v>
      </c>
      <c r="E450" s="79"/>
      <c r="F450" s="79"/>
      <c r="G450" s="79"/>
      <c r="H450" s="79"/>
      <c r="I450" s="79">
        <f>'Интерактивный прайс-лист'!$F$26*VLOOKUP(I445,last!$B$1:$C$2082,2,0)</f>
        <v>550</v>
      </c>
      <c r="J450" s="79">
        <f>'Интерактивный прайс-лист'!$F$26*VLOOKUP(J445,last!$B$1:$C$2082,2,0)</f>
        <v>550</v>
      </c>
      <c r="K450" s="79">
        <f>'Интерактивный прайс-лист'!$F$26*VLOOKUP(K445,last!$B$1:$C$2082,2,0)</f>
        <v>550</v>
      </c>
      <c r="L450" s="78">
        <f>'Интерактивный прайс-лист'!$F$26*VLOOKUP(L445,last!$B$1:$C$2082,2,0)</f>
        <v>550</v>
      </c>
    </row>
    <row r="451" spans="1:12" x14ac:dyDescent="0.2">
      <c r="A451" s="865" t="s">
        <v>1011</v>
      </c>
      <c r="B451" s="867"/>
      <c r="C451" s="867"/>
      <c r="D451" s="185" t="s">
        <v>999</v>
      </c>
      <c r="E451" s="79"/>
      <c r="F451" s="79"/>
      <c r="G451" s="79"/>
      <c r="H451" s="79"/>
      <c r="I451" s="79">
        <f>'Интерактивный прайс-лист'!$F$26*VLOOKUP(I446,last!$B$1:$C$2082,2,0)</f>
        <v>4412</v>
      </c>
      <c r="J451" s="79">
        <f>'Интерактивный прайс-лист'!$F$26*VLOOKUP(J446,last!$B$1:$C$2082,2,0)</f>
        <v>5038</v>
      </c>
      <c r="K451" s="79">
        <f>'Интерактивный прайс-лист'!$F$26*VLOOKUP(K446,last!$B$1:$C$2082,2,0)</f>
        <v>5671</v>
      </c>
      <c r="L451" s="78">
        <f>'Интерактивный прайс-лист'!$F$26*VLOOKUP(L446,last!$B$1:$C$2082,2,0)</f>
        <v>6356</v>
      </c>
    </row>
    <row r="452" spans="1:12" ht="13.5" thickBot="1" x14ac:dyDescent="0.25">
      <c r="A452" s="1005" t="s">
        <v>1028</v>
      </c>
      <c r="B452" s="1006"/>
      <c r="C452" s="1006"/>
      <c r="D452" s="98" t="s">
        <v>999</v>
      </c>
      <c r="E452" s="76"/>
      <c r="F452" s="76"/>
      <c r="G452" s="76"/>
      <c r="H452" s="76"/>
      <c r="I452" s="76">
        <f>SUM(I449:I451)</f>
        <v>7123</v>
      </c>
      <c r="J452" s="76">
        <f>SUM(J449:J451)</f>
        <v>8137</v>
      </c>
      <c r="K452" s="76">
        <f>SUM(K449:K451)</f>
        <v>8827</v>
      </c>
      <c r="L452" s="75">
        <f>SUM(L449:L451)</f>
        <v>9735</v>
      </c>
    </row>
    <row r="453" spans="1:12" x14ac:dyDescent="0.2">
      <c r="A453" s="54"/>
      <c r="B453" s="54"/>
      <c r="C453" s="54"/>
      <c r="D453" s="55"/>
      <c r="E453" s="54"/>
      <c r="F453" s="54"/>
      <c r="G453" s="54"/>
      <c r="H453" s="54"/>
      <c r="I453" s="54"/>
      <c r="J453" s="54"/>
      <c r="K453" s="54"/>
      <c r="L453" s="54"/>
    </row>
    <row r="454" spans="1:12" ht="13.5" thickBot="1" x14ac:dyDescent="0.25">
      <c r="A454" s="971" t="s">
        <v>1009</v>
      </c>
      <c r="B454" s="971"/>
      <c r="C454" s="971"/>
      <c r="D454" s="971"/>
      <c r="E454" s="182"/>
      <c r="F454" s="182"/>
      <c r="G454" s="182"/>
      <c r="H454" s="182"/>
      <c r="I454" s="182"/>
      <c r="J454" s="182"/>
      <c r="K454" s="182"/>
      <c r="L454" s="182"/>
    </row>
    <row r="455" spans="1:12" ht="26.25" customHeight="1" x14ac:dyDescent="0.2">
      <c r="A455" s="1014" t="s">
        <v>1082</v>
      </c>
      <c r="B455" s="1013"/>
      <c r="C455" s="73" t="s">
        <v>941</v>
      </c>
      <c r="D455" s="72" t="s">
        <v>999</v>
      </c>
      <c r="E455" s="280"/>
      <c r="F455" s="279"/>
      <c r="G455" s="279"/>
      <c r="H455" s="279"/>
      <c r="I455" s="988">
        <f>'Интерактивный прайс-лист'!$F$26*VLOOKUP($C455,last!$B$1:$C$1698,2,0)</f>
        <v>158</v>
      </c>
      <c r="J455" s="989"/>
      <c r="K455" s="989"/>
      <c r="L455" s="990"/>
    </row>
    <row r="456" spans="1:12" x14ac:dyDescent="0.2">
      <c r="A456" s="975" t="s">
        <v>1081</v>
      </c>
      <c r="B456" s="86" t="s">
        <v>1007</v>
      </c>
      <c r="C456" s="70" t="s">
        <v>965</v>
      </c>
      <c r="D456" s="188" t="s">
        <v>999</v>
      </c>
      <c r="E456" s="277"/>
      <c r="F456" s="277"/>
      <c r="G456" s="277"/>
      <c r="H456" s="287"/>
      <c r="I456" s="979">
        <f>'Интерактивный прайс-лист'!$F$26*VLOOKUP($C456,last!$B$1:$C$1698,2,0)</f>
        <v>96</v>
      </c>
      <c r="J456" s="980"/>
      <c r="K456" s="980"/>
      <c r="L456" s="981"/>
    </row>
    <row r="457" spans="1:12" x14ac:dyDescent="0.2">
      <c r="A457" s="975"/>
      <c r="B457" s="68" t="s">
        <v>1007</v>
      </c>
      <c r="C457" s="67" t="s">
        <v>964</v>
      </c>
      <c r="D457" s="185" t="s">
        <v>999</v>
      </c>
      <c r="E457" s="276"/>
      <c r="F457" s="276"/>
      <c r="G457" s="276"/>
      <c r="H457" s="286"/>
      <c r="I457" s="979">
        <f>'Интерактивный прайс-лист'!$F$26*VLOOKUP($C457,last!$B$1:$C$1698,2,0)</f>
        <v>272</v>
      </c>
      <c r="J457" s="980"/>
      <c r="K457" s="980"/>
      <c r="L457" s="981"/>
    </row>
    <row r="458" spans="1:12" ht="13.5" thickBot="1" x14ac:dyDescent="0.25">
      <c r="A458" s="996"/>
      <c r="B458" s="100" t="s">
        <v>1022</v>
      </c>
      <c r="C458" s="99" t="s">
        <v>946</v>
      </c>
      <c r="D458" s="98" t="s">
        <v>999</v>
      </c>
      <c r="E458" s="274"/>
      <c r="F458" s="274"/>
      <c r="G458" s="274"/>
      <c r="H458" s="285"/>
      <c r="I458" s="1015">
        <f>'Интерактивный прайс-лист'!$F$26*VLOOKUP($C458,last!$B$1:$C$1698,2,0)</f>
        <v>195</v>
      </c>
      <c r="J458" s="1016"/>
      <c r="K458" s="1016"/>
      <c r="L458" s="1017"/>
    </row>
    <row r="459" spans="1:12" x14ac:dyDescent="0.2">
      <c r="A459" s="54"/>
      <c r="B459" s="54"/>
      <c r="C459" s="54"/>
      <c r="D459" s="55"/>
      <c r="E459" s="54"/>
      <c r="F459" s="54"/>
      <c r="G459" s="54"/>
      <c r="H459" s="54"/>
      <c r="I459" s="54"/>
      <c r="J459" s="54"/>
      <c r="K459" s="54"/>
      <c r="L459" s="54"/>
    </row>
    <row r="460" spans="1:12" x14ac:dyDescent="0.2">
      <c r="A460" s="54"/>
      <c r="B460" s="54"/>
      <c r="C460" s="54"/>
      <c r="D460" s="55"/>
      <c r="E460" s="54"/>
      <c r="F460" s="54"/>
      <c r="G460" s="54"/>
      <c r="H460" s="54"/>
      <c r="I460" s="54"/>
      <c r="J460" s="54"/>
      <c r="K460" s="54"/>
      <c r="L460" s="54"/>
    </row>
    <row r="461" spans="1:12" ht="13.5" thickBot="1" x14ac:dyDescent="0.25">
      <c r="A461" s="97" t="s">
        <v>1020</v>
      </c>
      <c r="B461" s="97"/>
      <c r="C461" s="97"/>
      <c r="D461" s="97" t="s">
        <v>1023</v>
      </c>
      <c r="E461" s="96"/>
      <c r="F461" s="96"/>
      <c r="G461" s="96"/>
      <c r="H461" s="96"/>
      <c r="I461" s="96"/>
      <c r="J461" s="96"/>
      <c r="K461" s="96"/>
      <c r="L461" s="96"/>
    </row>
    <row r="462" spans="1:12" x14ac:dyDescent="0.2">
      <c r="A462" s="879" t="s">
        <v>1019</v>
      </c>
      <c r="B462" s="880"/>
      <c r="C462" s="108"/>
      <c r="D462" s="107"/>
      <c r="E462" s="106"/>
      <c r="F462" s="106"/>
      <c r="G462" s="106"/>
      <c r="H462" s="106"/>
      <c r="I462" s="106" t="s">
        <v>728</v>
      </c>
      <c r="J462" s="106" t="s">
        <v>731</v>
      </c>
      <c r="K462" s="106" t="s">
        <v>730</v>
      </c>
      <c r="L462" s="105" t="s">
        <v>729</v>
      </c>
    </row>
    <row r="463" spans="1:12" x14ac:dyDescent="0.2">
      <c r="A463" s="1007" t="s">
        <v>1071</v>
      </c>
      <c r="B463" s="1008"/>
      <c r="C463" s="284"/>
      <c r="D463" s="283"/>
      <c r="E463" s="282"/>
      <c r="F463" s="282"/>
      <c r="G463" s="282"/>
      <c r="H463" s="282"/>
      <c r="I463" s="282" t="s">
        <v>928</v>
      </c>
      <c r="J463" s="282" t="s">
        <v>928</v>
      </c>
      <c r="K463" s="282" t="s">
        <v>928</v>
      </c>
      <c r="L463" s="281" t="s">
        <v>928</v>
      </c>
    </row>
    <row r="464" spans="1:12" ht="13.5" thickBot="1" x14ac:dyDescent="0.25">
      <c r="A464" s="890" t="s">
        <v>1018</v>
      </c>
      <c r="B464" s="891"/>
      <c r="C464" s="104"/>
      <c r="D464" s="103"/>
      <c r="E464" s="102"/>
      <c r="F464" s="102"/>
      <c r="G464" s="102"/>
      <c r="H464" s="102"/>
      <c r="I464" s="102" t="s">
        <v>57</v>
      </c>
      <c r="J464" s="102" t="s">
        <v>56</v>
      </c>
      <c r="K464" s="102" t="s">
        <v>55</v>
      </c>
      <c r="L464" s="101" t="s">
        <v>98</v>
      </c>
    </row>
    <row r="465" spans="1:12" x14ac:dyDescent="0.2">
      <c r="A465" s="889" t="s">
        <v>1017</v>
      </c>
      <c r="B465" s="893"/>
      <c r="C465" s="86" t="s">
        <v>1015</v>
      </c>
      <c r="D465" s="188" t="s">
        <v>1014</v>
      </c>
      <c r="E465" s="84"/>
      <c r="F465" s="84"/>
      <c r="G465" s="84"/>
      <c r="H465" s="84"/>
      <c r="I465" s="138">
        <v>6.8</v>
      </c>
      <c r="J465" s="138">
        <v>9.5</v>
      </c>
      <c r="K465" s="138">
        <v>12</v>
      </c>
      <c r="L465" s="121">
        <v>13.4</v>
      </c>
    </row>
    <row r="466" spans="1:12" x14ac:dyDescent="0.2">
      <c r="A466" s="865" t="s">
        <v>1016</v>
      </c>
      <c r="B466" s="867"/>
      <c r="C466" s="82" t="s">
        <v>1015</v>
      </c>
      <c r="D466" s="185" t="s">
        <v>1014</v>
      </c>
      <c r="E466" s="81"/>
      <c r="F466" s="81"/>
      <c r="G466" s="81"/>
      <c r="H466" s="81"/>
      <c r="I466" s="135">
        <v>7.5</v>
      </c>
      <c r="J466" s="135">
        <v>10.8</v>
      </c>
      <c r="K466" s="135">
        <v>13.5</v>
      </c>
      <c r="L466" s="118">
        <v>15.5</v>
      </c>
    </row>
    <row r="467" spans="1:12" x14ac:dyDescent="0.2">
      <c r="A467" s="865" t="s">
        <v>1012</v>
      </c>
      <c r="B467" s="867"/>
      <c r="C467" s="867"/>
      <c r="D467" s="185" t="s">
        <v>999</v>
      </c>
      <c r="E467" s="79"/>
      <c r="F467" s="79"/>
      <c r="G467" s="79"/>
      <c r="H467" s="79"/>
      <c r="I467" s="79">
        <f>'Интерактивный прайс-лист'!$F$26*VLOOKUP(I462,last!$B$1:$C$2082,2,0)</f>
        <v>2161</v>
      </c>
      <c r="J467" s="79">
        <f>'Интерактивный прайс-лист'!$F$26*VLOOKUP(J462,last!$B$1:$C$2082,2,0)</f>
        <v>2549</v>
      </c>
      <c r="K467" s="79">
        <f>'Интерактивный прайс-лист'!$F$26*VLOOKUP(K462,last!$B$1:$C$2082,2,0)</f>
        <v>2606</v>
      </c>
      <c r="L467" s="78">
        <f>'Интерактивный прайс-лист'!$F$26*VLOOKUP(L462,last!$B$1:$C$2082,2,0)</f>
        <v>2829</v>
      </c>
    </row>
    <row r="468" spans="1:12" x14ac:dyDescent="0.2">
      <c r="A468" s="865" t="s">
        <v>1070</v>
      </c>
      <c r="B468" s="867"/>
      <c r="C468" s="67" t="s">
        <v>1083</v>
      </c>
      <c r="D468" s="185" t="s">
        <v>999</v>
      </c>
      <c r="E468" s="79"/>
      <c r="F468" s="79"/>
      <c r="G468" s="79"/>
      <c r="H468" s="79"/>
      <c r="I468" s="79">
        <f>'Интерактивный прайс-лист'!$F$26*VLOOKUP(I463,last!$B$1:$C$2082,2,0)</f>
        <v>1201</v>
      </c>
      <c r="J468" s="79">
        <f>'Интерактивный прайс-лист'!$F$26*VLOOKUP(J463,last!$B$1:$C$2082,2,0)</f>
        <v>1201</v>
      </c>
      <c r="K468" s="79">
        <f>'Интерактивный прайс-лист'!$F$26*VLOOKUP(K463,last!$B$1:$C$2082,2,0)</f>
        <v>1201</v>
      </c>
      <c r="L468" s="78">
        <f>'Интерактивный прайс-лист'!$F$26*VLOOKUP(L463,last!$B$1:$C$2082,2,0)</f>
        <v>1201</v>
      </c>
    </row>
    <row r="469" spans="1:12" x14ac:dyDescent="0.2">
      <c r="A469" s="865" t="s">
        <v>1011</v>
      </c>
      <c r="B469" s="867"/>
      <c r="C469" s="867"/>
      <c r="D469" s="185" t="s">
        <v>999</v>
      </c>
      <c r="E469" s="79"/>
      <c r="F469" s="79"/>
      <c r="G469" s="79"/>
      <c r="H469" s="79"/>
      <c r="I469" s="79">
        <f>'Интерактивный прайс-лист'!$F$26*VLOOKUP(I464,last!$B$1:$C$2082,2,0)</f>
        <v>4412</v>
      </c>
      <c r="J469" s="79">
        <f>'Интерактивный прайс-лист'!$F$26*VLOOKUP(J464,last!$B$1:$C$2082,2,0)</f>
        <v>5038</v>
      </c>
      <c r="K469" s="79">
        <f>'Интерактивный прайс-лист'!$F$26*VLOOKUP(K464,last!$B$1:$C$2082,2,0)</f>
        <v>5671</v>
      </c>
      <c r="L469" s="78">
        <f>'Интерактивный прайс-лист'!$F$26*VLOOKUP(L464,last!$B$1:$C$2082,2,0)</f>
        <v>6356</v>
      </c>
    </row>
    <row r="470" spans="1:12" ht="13.5" thickBot="1" x14ac:dyDescent="0.25">
      <c r="A470" s="1005" t="s">
        <v>1028</v>
      </c>
      <c r="B470" s="1006"/>
      <c r="C470" s="1006"/>
      <c r="D470" s="98" t="s">
        <v>999</v>
      </c>
      <c r="E470" s="76"/>
      <c r="F470" s="76"/>
      <c r="G470" s="76"/>
      <c r="H470" s="76"/>
      <c r="I470" s="76">
        <f>SUM(I467:I469)</f>
        <v>7774</v>
      </c>
      <c r="J470" s="76">
        <f>SUM(J467:J469)</f>
        <v>8788</v>
      </c>
      <c r="K470" s="76">
        <f>SUM(K467:K469)</f>
        <v>9478</v>
      </c>
      <c r="L470" s="75">
        <f>SUM(L467:L469)</f>
        <v>10386</v>
      </c>
    </row>
    <row r="471" spans="1:12" x14ac:dyDescent="0.2">
      <c r="A471" s="54"/>
      <c r="B471" s="54"/>
      <c r="C471" s="54"/>
      <c r="D471" s="55"/>
      <c r="E471" s="54"/>
      <c r="F471" s="54"/>
      <c r="G471" s="54"/>
      <c r="H471" s="54"/>
      <c r="I471" s="54"/>
      <c r="J471" s="54"/>
      <c r="K471" s="54"/>
      <c r="L471" s="54"/>
    </row>
    <row r="472" spans="1:12" ht="13.5" thickBot="1" x14ac:dyDescent="0.25">
      <c r="A472" s="971" t="s">
        <v>1009</v>
      </c>
      <c r="B472" s="971"/>
      <c r="C472" s="971"/>
      <c r="D472" s="971"/>
      <c r="E472" s="182"/>
      <c r="F472" s="182"/>
      <c r="G472" s="182"/>
      <c r="H472" s="182"/>
      <c r="I472" s="182"/>
      <c r="J472" s="182"/>
      <c r="K472" s="182"/>
      <c r="L472" s="182"/>
    </row>
    <row r="473" spans="1:12" ht="26.25" customHeight="1" x14ac:dyDescent="0.2">
      <c r="A473" s="1014" t="s">
        <v>1082</v>
      </c>
      <c r="B473" s="1013"/>
      <c r="C473" s="73" t="s">
        <v>941</v>
      </c>
      <c r="D473" s="72" t="s">
        <v>999</v>
      </c>
      <c r="E473" s="280"/>
      <c r="F473" s="279"/>
      <c r="G473" s="279"/>
      <c r="H473" s="279"/>
      <c r="I473" s="988">
        <f>'Интерактивный прайс-лист'!$F$26*VLOOKUP($C473,last!$B$1:$C$1698,2,0)</f>
        <v>158</v>
      </c>
      <c r="J473" s="989"/>
      <c r="K473" s="989"/>
      <c r="L473" s="990"/>
    </row>
    <row r="474" spans="1:12" x14ac:dyDescent="0.2">
      <c r="A474" s="975" t="s">
        <v>1081</v>
      </c>
      <c r="B474" s="86" t="s">
        <v>1007</v>
      </c>
      <c r="C474" s="70" t="s">
        <v>965</v>
      </c>
      <c r="D474" s="188" t="s">
        <v>999</v>
      </c>
      <c r="E474" s="277"/>
      <c r="F474" s="277"/>
      <c r="G474" s="277"/>
      <c r="H474" s="287"/>
      <c r="I474" s="979">
        <f>'Интерактивный прайс-лист'!$F$26*VLOOKUP($C474,last!$B$1:$C$1698,2,0)</f>
        <v>96</v>
      </c>
      <c r="J474" s="980"/>
      <c r="K474" s="980"/>
      <c r="L474" s="981"/>
    </row>
    <row r="475" spans="1:12" x14ac:dyDescent="0.2">
      <c r="A475" s="975"/>
      <c r="B475" s="68" t="s">
        <v>1007</v>
      </c>
      <c r="C475" s="67" t="s">
        <v>964</v>
      </c>
      <c r="D475" s="185" t="s">
        <v>999</v>
      </c>
      <c r="E475" s="276"/>
      <c r="F475" s="276"/>
      <c r="G475" s="276"/>
      <c r="H475" s="286"/>
      <c r="I475" s="979">
        <f>'Интерактивный прайс-лист'!$F$26*VLOOKUP($C475,last!$B$1:$C$1698,2,0)</f>
        <v>272</v>
      </c>
      <c r="J475" s="980"/>
      <c r="K475" s="980"/>
      <c r="L475" s="981"/>
    </row>
    <row r="476" spans="1:12" ht="13.5" thickBot="1" x14ac:dyDescent="0.25">
      <c r="A476" s="996"/>
      <c r="B476" s="100" t="s">
        <v>1022</v>
      </c>
      <c r="C476" s="99" t="s">
        <v>946</v>
      </c>
      <c r="D476" s="98" t="s">
        <v>999</v>
      </c>
      <c r="E476" s="274"/>
      <c r="F476" s="274"/>
      <c r="G476" s="274"/>
      <c r="H476" s="285"/>
      <c r="I476" s="1015">
        <f>'Интерактивный прайс-лист'!$F$26*VLOOKUP($C476,last!$B$1:$C$1698,2,0)</f>
        <v>195</v>
      </c>
      <c r="J476" s="1016"/>
      <c r="K476" s="1016"/>
      <c r="L476" s="1017"/>
    </row>
    <row r="477" spans="1:12" x14ac:dyDescent="0.2">
      <c r="A477" s="54"/>
      <c r="B477" s="54"/>
      <c r="C477" s="54"/>
      <c r="D477" s="55"/>
      <c r="E477" s="54"/>
      <c r="F477" s="54"/>
      <c r="G477" s="54"/>
      <c r="H477" s="54"/>
      <c r="I477" s="54"/>
      <c r="J477" s="54"/>
      <c r="K477" s="54"/>
      <c r="L477" s="54"/>
    </row>
    <row r="478" spans="1:12" x14ac:dyDescent="0.2">
      <c r="A478" s="54"/>
      <c r="B478" s="54"/>
      <c r="C478" s="54"/>
      <c r="D478" s="55"/>
      <c r="E478" s="54"/>
      <c r="F478" s="54"/>
      <c r="G478" s="54"/>
      <c r="H478" s="54"/>
      <c r="I478" s="54"/>
      <c r="J478" s="54"/>
      <c r="K478" s="54"/>
      <c r="L478" s="54"/>
    </row>
    <row r="479" spans="1:12" ht="13.5" thickBot="1" x14ac:dyDescent="0.25">
      <c r="A479" s="97" t="s">
        <v>1020</v>
      </c>
      <c r="B479" s="97"/>
      <c r="C479" s="97"/>
      <c r="D479" s="97" t="s">
        <v>1023</v>
      </c>
      <c r="E479" s="96"/>
      <c r="F479" s="96"/>
      <c r="G479" s="96"/>
      <c r="H479" s="96"/>
      <c r="I479" s="96"/>
      <c r="J479" s="96"/>
      <c r="K479" s="96"/>
      <c r="L479" s="96"/>
    </row>
    <row r="480" spans="1:12" x14ac:dyDescent="0.2">
      <c r="A480" s="879" t="s">
        <v>1019</v>
      </c>
      <c r="B480" s="880"/>
      <c r="C480" s="108"/>
      <c r="D480" s="107"/>
      <c r="E480" s="106"/>
      <c r="F480" s="106"/>
      <c r="G480" s="106"/>
      <c r="H480" s="106"/>
      <c r="I480" s="106" t="s">
        <v>728</v>
      </c>
      <c r="J480" s="106" t="s">
        <v>731</v>
      </c>
      <c r="K480" s="106" t="s">
        <v>730</v>
      </c>
      <c r="L480" s="105" t="s">
        <v>729</v>
      </c>
    </row>
    <row r="481" spans="1:12" x14ac:dyDescent="0.2">
      <c r="A481" s="1007" t="s">
        <v>1071</v>
      </c>
      <c r="B481" s="1008"/>
      <c r="C481" s="284"/>
      <c r="D481" s="283"/>
      <c r="E481" s="282"/>
      <c r="F481" s="282"/>
      <c r="G481" s="282"/>
      <c r="H481" s="282"/>
      <c r="I481" s="282" t="s">
        <v>929</v>
      </c>
      <c r="J481" s="282" t="s">
        <v>929</v>
      </c>
      <c r="K481" s="282" t="s">
        <v>929</v>
      </c>
      <c r="L481" s="281" t="s">
        <v>929</v>
      </c>
    </row>
    <row r="482" spans="1:12" ht="13.5" thickBot="1" x14ac:dyDescent="0.25">
      <c r="A482" s="890" t="s">
        <v>1018</v>
      </c>
      <c r="B482" s="891"/>
      <c r="C482" s="104"/>
      <c r="D482" s="103"/>
      <c r="E482" s="102"/>
      <c r="F482" s="102"/>
      <c r="G482" s="102"/>
      <c r="H482" s="102"/>
      <c r="I482" s="102" t="s">
        <v>60</v>
      </c>
      <c r="J482" s="102" t="s">
        <v>59</v>
      </c>
      <c r="K482" s="102" t="s">
        <v>58</v>
      </c>
      <c r="L482" s="101" t="s">
        <v>97</v>
      </c>
    </row>
    <row r="483" spans="1:12" x14ac:dyDescent="0.2">
      <c r="A483" s="889" t="s">
        <v>1017</v>
      </c>
      <c r="B483" s="893"/>
      <c r="C483" s="86" t="s">
        <v>1015</v>
      </c>
      <c r="D483" s="188" t="s">
        <v>1014</v>
      </c>
      <c r="E483" s="84"/>
      <c r="F483" s="84"/>
      <c r="G483" s="84"/>
      <c r="H483" s="84"/>
      <c r="I483" s="138">
        <v>6.8</v>
      </c>
      <c r="J483" s="138">
        <v>9.5</v>
      </c>
      <c r="K483" s="138">
        <v>12</v>
      </c>
      <c r="L483" s="121">
        <v>13.4</v>
      </c>
    </row>
    <row r="484" spans="1:12" x14ac:dyDescent="0.2">
      <c r="A484" s="865" t="s">
        <v>1016</v>
      </c>
      <c r="B484" s="867"/>
      <c r="C484" s="82" t="s">
        <v>1015</v>
      </c>
      <c r="D484" s="185" t="s">
        <v>1014</v>
      </c>
      <c r="E484" s="81"/>
      <c r="F484" s="81"/>
      <c r="G484" s="81"/>
      <c r="H484" s="81"/>
      <c r="I484" s="135">
        <v>7.5</v>
      </c>
      <c r="J484" s="135">
        <v>10.8</v>
      </c>
      <c r="K484" s="135">
        <v>13.5</v>
      </c>
      <c r="L484" s="118">
        <v>15.5</v>
      </c>
    </row>
    <row r="485" spans="1:12" x14ac:dyDescent="0.2">
      <c r="A485" s="865" t="s">
        <v>1012</v>
      </c>
      <c r="B485" s="867"/>
      <c r="C485" s="867"/>
      <c r="D485" s="185" t="s">
        <v>999</v>
      </c>
      <c r="E485" s="79"/>
      <c r="F485" s="79"/>
      <c r="G485" s="79"/>
      <c r="H485" s="79"/>
      <c r="I485" s="79">
        <f>'Интерактивный прайс-лист'!$F$26*VLOOKUP(I480,last!$B$1:$C$2082,2,0)</f>
        <v>2161</v>
      </c>
      <c r="J485" s="79">
        <f>'Интерактивный прайс-лист'!$F$26*VLOOKUP(J480,last!$B$1:$C$2082,2,0)</f>
        <v>2549</v>
      </c>
      <c r="K485" s="79">
        <f>'Интерактивный прайс-лист'!$F$26*VLOOKUP(K480,last!$B$1:$C$2082,2,0)</f>
        <v>2606</v>
      </c>
      <c r="L485" s="78">
        <f>'Интерактивный прайс-лист'!$F$26*VLOOKUP(L480,last!$B$1:$C$2082,2,0)</f>
        <v>2829</v>
      </c>
    </row>
    <row r="486" spans="1:12" x14ac:dyDescent="0.2">
      <c r="A486" s="865" t="s">
        <v>1070</v>
      </c>
      <c r="B486" s="867"/>
      <c r="C486" s="67" t="s">
        <v>929</v>
      </c>
      <c r="D486" s="185" t="s">
        <v>999</v>
      </c>
      <c r="E486" s="79"/>
      <c r="F486" s="79"/>
      <c r="G486" s="79"/>
      <c r="H486" s="79"/>
      <c r="I486" s="79">
        <f>'Интерактивный прайс-лист'!$F$26*VLOOKUP(I481,last!$B$1:$C$2082,2,0)</f>
        <v>504</v>
      </c>
      <c r="J486" s="79">
        <f>'Интерактивный прайс-лист'!$F$26*VLOOKUP(J481,last!$B$1:$C$2082,2,0)</f>
        <v>504</v>
      </c>
      <c r="K486" s="79">
        <f>'Интерактивный прайс-лист'!$F$26*VLOOKUP(K481,last!$B$1:$C$2082,2,0)</f>
        <v>504</v>
      </c>
      <c r="L486" s="78">
        <f>'Интерактивный прайс-лист'!$F$26*VLOOKUP(L481,last!$B$1:$C$2082,2,0)</f>
        <v>504</v>
      </c>
    </row>
    <row r="487" spans="1:12" x14ac:dyDescent="0.2">
      <c r="A487" s="865" t="s">
        <v>1011</v>
      </c>
      <c r="B487" s="867"/>
      <c r="C487" s="867"/>
      <c r="D487" s="185" t="s">
        <v>999</v>
      </c>
      <c r="E487" s="79"/>
      <c r="F487" s="79"/>
      <c r="G487" s="79"/>
      <c r="H487" s="79"/>
      <c r="I487" s="79">
        <f>'Интерактивный прайс-лист'!$F$26*VLOOKUP(I482,last!$B$1:$C$2082,2,0)</f>
        <v>4412</v>
      </c>
      <c r="J487" s="79">
        <f>'Интерактивный прайс-лист'!$F$26*VLOOKUP(J482,last!$B$1:$C$2082,2,0)</f>
        <v>5038</v>
      </c>
      <c r="K487" s="79">
        <f>'Интерактивный прайс-лист'!$F$26*VLOOKUP(K482,last!$B$1:$C$2082,2,0)</f>
        <v>5671</v>
      </c>
      <c r="L487" s="78">
        <f>'Интерактивный прайс-лист'!$F$26*VLOOKUP(L482,last!$B$1:$C$2082,2,0)</f>
        <v>6356</v>
      </c>
    </row>
    <row r="488" spans="1:12" ht="13.5" thickBot="1" x14ac:dyDescent="0.25">
      <c r="A488" s="1005" t="s">
        <v>1028</v>
      </c>
      <c r="B488" s="1006"/>
      <c r="C488" s="1006"/>
      <c r="D488" s="98" t="s">
        <v>999</v>
      </c>
      <c r="E488" s="76"/>
      <c r="F488" s="76"/>
      <c r="G488" s="76"/>
      <c r="H488" s="76"/>
      <c r="I488" s="76">
        <f>SUM(I485:I487)</f>
        <v>7077</v>
      </c>
      <c r="J488" s="76">
        <f>SUM(J485:J487)</f>
        <v>8091</v>
      </c>
      <c r="K488" s="76">
        <f>SUM(K485:K487)</f>
        <v>8781</v>
      </c>
      <c r="L488" s="75">
        <f>SUM(L485:L487)</f>
        <v>9689</v>
      </c>
    </row>
    <row r="489" spans="1:12" x14ac:dyDescent="0.2">
      <c r="A489" s="54"/>
      <c r="B489" s="54"/>
      <c r="C489" s="54"/>
      <c r="D489" s="55"/>
      <c r="E489" s="54"/>
      <c r="F489" s="54"/>
      <c r="G489" s="54"/>
      <c r="H489" s="54"/>
      <c r="I489" s="54"/>
      <c r="J489" s="54"/>
      <c r="K489" s="54"/>
      <c r="L489" s="54"/>
    </row>
    <row r="490" spans="1:12" ht="13.5" thickBot="1" x14ac:dyDescent="0.25">
      <c r="A490" s="971" t="s">
        <v>1084</v>
      </c>
      <c r="B490" s="971"/>
      <c r="C490" s="971"/>
      <c r="D490" s="971"/>
      <c r="E490" s="182"/>
      <c r="F490" s="182"/>
      <c r="G490" s="182"/>
      <c r="H490" s="182"/>
      <c r="I490" s="182"/>
      <c r="J490" s="182"/>
      <c r="K490" s="182"/>
      <c r="L490" s="182"/>
    </row>
    <row r="491" spans="1:12" ht="26.25" customHeight="1" x14ac:dyDescent="0.2">
      <c r="A491" s="1014" t="s">
        <v>1082</v>
      </c>
      <c r="B491" s="1013"/>
      <c r="C491" s="73" t="s">
        <v>941</v>
      </c>
      <c r="D491" s="72" t="s">
        <v>999</v>
      </c>
      <c r="E491" s="280"/>
      <c r="F491" s="279"/>
      <c r="G491" s="279"/>
      <c r="H491" s="279"/>
      <c r="I491" s="988">
        <f>'Интерактивный прайс-лист'!$F$26*VLOOKUP($C491,last!$B$1:$C$1698,2,0)</f>
        <v>158</v>
      </c>
      <c r="J491" s="989"/>
      <c r="K491" s="989"/>
      <c r="L491" s="990"/>
    </row>
    <row r="492" spans="1:12" x14ac:dyDescent="0.2">
      <c r="A492" s="975" t="s">
        <v>1081</v>
      </c>
      <c r="B492" s="86" t="s">
        <v>1007</v>
      </c>
      <c r="C492" s="70" t="s">
        <v>965</v>
      </c>
      <c r="D492" s="188" t="s">
        <v>999</v>
      </c>
      <c r="E492" s="277"/>
      <c r="F492" s="277"/>
      <c r="G492" s="277"/>
      <c r="H492" s="277"/>
      <c r="I492" s="979">
        <f>'Интерактивный прайс-лист'!$F$26*VLOOKUP($C492,last!$B$1:$C$1698,2,0)</f>
        <v>96</v>
      </c>
      <c r="J492" s="980"/>
      <c r="K492" s="980"/>
      <c r="L492" s="981"/>
    </row>
    <row r="493" spans="1:12" x14ac:dyDescent="0.2">
      <c r="A493" s="975"/>
      <c r="B493" s="68" t="s">
        <v>1007</v>
      </c>
      <c r="C493" s="67" t="s">
        <v>964</v>
      </c>
      <c r="D493" s="185" t="s">
        <v>999</v>
      </c>
      <c r="E493" s="276"/>
      <c r="F493" s="276"/>
      <c r="G493" s="276"/>
      <c r="H493" s="276"/>
      <c r="I493" s="979">
        <f>'Интерактивный прайс-лист'!$F$26*VLOOKUP($C493,last!$B$1:$C$1698,2,0)</f>
        <v>272</v>
      </c>
      <c r="J493" s="980"/>
      <c r="K493" s="980"/>
      <c r="L493" s="981"/>
    </row>
    <row r="494" spans="1:12" ht="13.5" thickBot="1" x14ac:dyDescent="0.25">
      <c r="A494" s="996"/>
      <c r="B494" s="100" t="s">
        <v>1022</v>
      </c>
      <c r="C494" s="99" t="s">
        <v>946</v>
      </c>
      <c r="D494" s="98" t="s">
        <v>999</v>
      </c>
      <c r="E494" s="274"/>
      <c r="F494" s="274"/>
      <c r="G494" s="274"/>
      <c r="H494" s="274"/>
      <c r="I494" s="1015">
        <f>'Интерактивный прайс-лист'!$F$26*VLOOKUP($C494,last!$B$1:$C$1698,2,0)</f>
        <v>195</v>
      </c>
      <c r="J494" s="1016"/>
      <c r="K494" s="1016"/>
      <c r="L494" s="1017"/>
    </row>
    <row r="495" spans="1:12" x14ac:dyDescent="0.2">
      <c r="A495" s="54"/>
      <c r="B495" s="54"/>
      <c r="C495" s="54"/>
      <c r="D495" s="55"/>
      <c r="E495" s="54"/>
      <c r="F495" s="54"/>
      <c r="G495" s="54"/>
      <c r="H495" s="2"/>
      <c r="I495" s="2"/>
      <c r="J495" s="54"/>
      <c r="K495" s="54"/>
      <c r="L495" s="54"/>
    </row>
    <row r="496" spans="1:12" x14ac:dyDescent="0.2">
      <c r="A496" s="54"/>
      <c r="B496" s="54"/>
      <c r="C496" s="54"/>
      <c r="D496" s="55"/>
      <c r="E496" s="54"/>
      <c r="F496" s="54"/>
      <c r="G496" s="54"/>
      <c r="H496" s="2"/>
      <c r="I496" s="2"/>
      <c r="J496" s="54"/>
      <c r="K496" s="54"/>
      <c r="L496" s="54"/>
    </row>
    <row r="497" spans="1:12" ht="13.5" thickBot="1" x14ac:dyDescent="0.25">
      <c r="A497" s="97" t="s">
        <v>1020</v>
      </c>
      <c r="B497" s="97"/>
      <c r="C497" s="97"/>
      <c r="D497" s="97" t="s">
        <v>1023</v>
      </c>
      <c r="E497" s="96"/>
      <c r="F497" s="96"/>
      <c r="G497" s="96"/>
      <c r="H497" s="96"/>
      <c r="I497" s="96"/>
      <c r="J497" s="96"/>
      <c r="K497" s="96"/>
      <c r="L497" s="96"/>
    </row>
    <row r="498" spans="1:12" x14ac:dyDescent="0.2">
      <c r="A498" s="879" t="s">
        <v>1019</v>
      </c>
      <c r="B498" s="880"/>
      <c r="C498" s="108"/>
      <c r="D498" s="107"/>
      <c r="E498" s="106"/>
      <c r="F498" s="106"/>
      <c r="G498" s="106"/>
      <c r="H498" s="106"/>
      <c r="I498" s="106" t="s">
        <v>728</v>
      </c>
      <c r="J498" s="106" t="s">
        <v>731</v>
      </c>
      <c r="K498" s="106" t="s">
        <v>730</v>
      </c>
      <c r="L498" s="105" t="s">
        <v>729</v>
      </c>
    </row>
    <row r="499" spans="1:12" x14ac:dyDescent="0.2">
      <c r="A499" s="1007" t="s">
        <v>1071</v>
      </c>
      <c r="B499" s="1008"/>
      <c r="C499" s="284"/>
      <c r="D499" s="283"/>
      <c r="E499" s="282"/>
      <c r="F499" s="282"/>
      <c r="G499" s="282"/>
      <c r="H499" s="282"/>
      <c r="I499" s="282" t="s">
        <v>927</v>
      </c>
      <c r="J499" s="282" t="s">
        <v>927</v>
      </c>
      <c r="K499" s="282" t="s">
        <v>927</v>
      </c>
      <c r="L499" s="281" t="s">
        <v>927</v>
      </c>
    </row>
    <row r="500" spans="1:12" ht="13.5" thickBot="1" x14ac:dyDescent="0.25">
      <c r="A500" s="890" t="s">
        <v>1018</v>
      </c>
      <c r="B500" s="891"/>
      <c r="C500" s="104"/>
      <c r="D500" s="103"/>
      <c r="E500" s="102"/>
      <c r="F500" s="102"/>
      <c r="G500" s="102"/>
      <c r="H500" s="102"/>
      <c r="I500" s="102" t="s">
        <v>60</v>
      </c>
      <c r="J500" s="102" t="s">
        <v>59</v>
      </c>
      <c r="K500" s="102" t="s">
        <v>58</v>
      </c>
      <c r="L500" s="101" t="s">
        <v>97</v>
      </c>
    </row>
    <row r="501" spans="1:12" x14ac:dyDescent="0.2">
      <c r="A501" s="889" t="s">
        <v>1017</v>
      </c>
      <c r="B501" s="893"/>
      <c r="C501" s="86" t="s">
        <v>1015</v>
      </c>
      <c r="D501" s="188" t="s">
        <v>1014</v>
      </c>
      <c r="E501" s="84"/>
      <c r="F501" s="84"/>
      <c r="G501" s="84"/>
      <c r="H501" s="84"/>
      <c r="I501" s="138">
        <v>6.8</v>
      </c>
      <c r="J501" s="138">
        <v>9.5</v>
      </c>
      <c r="K501" s="138">
        <v>12</v>
      </c>
      <c r="L501" s="121">
        <v>13.4</v>
      </c>
    </row>
    <row r="502" spans="1:12" x14ac:dyDescent="0.2">
      <c r="A502" s="865" t="s">
        <v>1016</v>
      </c>
      <c r="B502" s="867"/>
      <c r="C502" s="82" t="s">
        <v>1015</v>
      </c>
      <c r="D502" s="185" t="s">
        <v>1014</v>
      </c>
      <c r="E502" s="81"/>
      <c r="F502" s="81"/>
      <c r="G502" s="81"/>
      <c r="H502" s="81"/>
      <c r="I502" s="135">
        <v>7.5</v>
      </c>
      <c r="J502" s="135">
        <v>10.8</v>
      </c>
      <c r="K502" s="135">
        <v>13.5</v>
      </c>
      <c r="L502" s="118">
        <v>15.5</v>
      </c>
    </row>
    <row r="503" spans="1:12" x14ac:dyDescent="0.2">
      <c r="A503" s="865" t="s">
        <v>1012</v>
      </c>
      <c r="B503" s="867"/>
      <c r="C503" s="867"/>
      <c r="D503" s="185" t="s">
        <v>999</v>
      </c>
      <c r="E503" s="79"/>
      <c r="F503" s="79"/>
      <c r="G503" s="79"/>
      <c r="H503" s="79"/>
      <c r="I503" s="79">
        <f>'Интерактивный прайс-лист'!$F$26*VLOOKUP(I498,last!$B$1:$C$2082,2,0)</f>
        <v>2161</v>
      </c>
      <c r="J503" s="79">
        <f>'Интерактивный прайс-лист'!$F$26*VLOOKUP(J498,last!$B$1:$C$2082,2,0)</f>
        <v>2549</v>
      </c>
      <c r="K503" s="79">
        <f>'Интерактивный прайс-лист'!$F$26*VLOOKUP(K498,last!$B$1:$C$2082,2,0)</f>
        <v>2606</v>
      </c>
      <c r="L503" s="78">
        <f>'Интерактивный прайс-лист'!$F$26*VLOOKUP(L498,last!$B$1:$C$2082,2,0)</f>
        <v>2829</v>
      </c>
    </row>
    <row r="504" spans="1:12" x14ac:dyDescent="0.2">
      <c r="A504" s="865" t="s">
        <v>1070</v>
      </c>
      <c r="B504" s="867"/>
      <c r="C504" s="67" t="s">
        <v>927</v>
      </c>
      <c r="D504" s="185" t="s">
        <v>999</v>
      </c>
      <c r="E504" s="79"/>
      <c r="F504" s="79"/>
      <c r="G504" s="79"/>
      <c r="H504" s="79"/>
      <c r="I504" s="79">
        <f>'Интерактивный прайс-лист'!$F$26*VLOOKUP(I499,last!$B$1:$C$2082,2,0)</f>
        <v>550</v>
      </c>
      <c r="J504" s="79">
        <f>'Интерактивный прайс-лист'!$F$26*VLOOKUP(J499,last!$B$1:$C$2082,2,0)</f>
        <v>550</v>
      </c>
      <c r="K504" s="79">
        <f>'Интерактивный прайс-лист'!$F$26*VLOOKUP(K499,last!$B$1:$C$2082,2,0)</f>
        <v>550</v>
      </c>
      <c r="L504" s="78">
        <f>'Интерактивный прайс-лист'!$F$26*VLOOKUP(L499,last!$B$1:$C$2082,2,0)</f>
        <v>550</v>
      </c>
    </row>
    <row r="505" spans="1:12" x14ac:dyDescent="0.2">
      <c r="A505" s="865" t="s">
        <v>1011</v>
      </c>
      <c r="B505" s="867"/>
      <c r="C505" s="867"/>
      <c r="D505" s="185" t="s">
        <v>999</v>
      </c>
      <c r="E505" s="79"/>
      <c r="F505" s="79"/>
      <c r="G505" s="79"/>
      <c r="H505" s="79"/>
      <c r="I505" s="79">
        <f>'Интерактивный прайс-лист'!$F$26*VLOOKUP(I500,last!$B$1:$C$2082,2,0)</f>
        <v>4412</v>
      </c>
      <c r="J505" s="79">
        <f>'Интерактивный прайс-лист'!$F$26*VLOOKUP(J500,last!$B$1:$C$2082,2,0)</f>
        <v>5038</v>
      </c>
      <c r="K505" s="79">
        <f>'Интерактивный прайс-лист'!$F$26*VLOOKUP(K500,last!$B$1:$C$2082,2,0)</f>
        <v>5671</v>
      </c>
      <c r="L505" s="78">
        <f>'Интерактивный прайс-лист'!$F$26*VLOOKUP(L500,last!$B$1:$C$2082,2,0)</f>
        <v>6356</v>
      </c>
    </row>
    <row r="506" spans="1:12" ht="13.5" thickBot="1" x14ac:dyDescent="0.25">
      <c r="A506" s="1005" t="s">
        <v>1028</v>
      </c>
      <c r="B506" s="1006"/>
      <c r="C506" s="1006"/>
      <c r="D506" s="98" t="s">
        <v>999</v>
      </c>
      <c r="E506" s="76"/>
      <c r="F506" s="76"/>
      <c r="G506" s="76"/>
      <c r="H506" s="76"/>
      <c r="I506" s="76">
        <f>SUM(I503:I505)</f>
        <v>7123</v>
      </c>
      <c r="J506" s="76">
        <f>SUM(J503:J505)</f>
        <v>8137</v>
      </c>
      <c r="K506" s="76">
        <f>SUM(K503:K505)</f>
        <v>8827</v>
      </c>
      <c r="L506" s="75">
        <f>SUM(L503:L505)</f>
        <v>9735</v>
      </c>
    </row>
    <row r="507" spans="1:12" x14ac:dyDescent="0.2">
      <c r="A507" s="54"/>
      <c r="B507" s="54"/>
      <c r="C507" s="54"/>
      <c r="D507" s="55"/>
      <c r="E507" s="54"/>
      <c r="F507" s="54"/>
      <c r="G507" s="54"/>
      <c r="H507" s="54"/>
      <c r="I507" s="54"/>
      <c r="J507" s="54"/>
      <c r="K507" s="54"/>
      <c r="L507" s="54"/>
    </row>
    <row r="508" spans="1:12" ht="13.5" thickBot="1" x14ac:dyDescent="0.25">
      <c r="A508" s="971" t="s">
        <v>1009</v>
      </c>
      <c r="B508" s="971"/>
      <c r="C508" s="971"/>
      <c r="D508" s="971"/>
      <c r="E508" s="182"/>
      <c r="F508" s="182"/>
      <c r="G508" s="182"/>
      <c r="H508" s="182"/>
      <c r="I508" s="182"/>
      <c r="J508" s="182"/>
      <c r="K508" s="182"/>
      <c r="L508" s="182"/>
    </row>
    <row r="509" spans="1:12" ht="26.25" customHeight="1" x14ac:dyDescent="0.2">
      <c r="A509" s="1014" t="s">
        <v>1082</v>
      </c>
      <c r="B509" s="1013"/>
      <c r="C509" s="73" t="s">
        <v>941</v>
      </c>
      <c r="D509" s="72" t="s">
        <v>999</v>
      </c>
      <c r="E509" s="280"/>
      <c r="F509" s="279"/>
      <c r="G509" s="279"/>
      <c r="H509" s="279"/>
      <c r="I509" s="988">
        <f>'Интерактивный прайс-лист'!$F$26*VLOOKUP($C509,last!$B$1:$C$1698,2,0)</f>
        <v>158</v>
      </c>
      <c r="J509" s="989"/>
      <c r="K509" s="989"/>
      <c r="L509" s="990"/>
    </row>
    <row r="510" spans="1:12" x14ac:dyDescent="0.2">
      <c r="A510" s="975" t="s">
        <v>1081</v>
      </c>
      <c r="B510" s="86" t="s">
        <v>1007</v>
      </c>
      <c r="C510" s="70" t="s">
        <v>965</v>
      </c>
      <c r="D510" s="188" t="s">
        <v>999</v>
      </c>
      <c r="E510" s="277"/>
      <c r="F510" s="277"/>
      <c r="G510" s="277"/>
      <c r="H510" s="277"/>
      <c r="I510" s="979">
        <f>'Интерактивный прайс-лист'!$F$26*VLOOKUP($C510,last!$B$1:$C$1698,2,0)</f>
        <v>96</v>
      </c>
      <c r="J510" s="980"/>
      <c r="K510" s="980"/>
      <c r="L510" s="981"/>
    </row>
    <row r="511" spans="1:12" x14ac:dyDescent="0.2">
      <c r="A511" s="975"/>
      <c r="B511" s="68" t="s">
        <v>1007</v>
      </c>
      <c r="C511" s="67" t="s">
        <v>964</v>
      </c>
      <c r="D511" s="185" t="s">
        <v>999</v>
      </c>
      <c r="E511" s="276"/>
      <c r="F511" s="276"/>
      <c r="G511" s="276"/>
      <c r="H511" s="276"/>
      <c r="I511" s="979">
        <f>'Интерактивный прайс-лист'!$F$26*VLOOKUP($C511,last!$B$1:$C$1698,2,0)</f>
        <v>272</v>
      </c>
      <c r="J511" s="980"/>
      <c r="K511" s="980"/>
      <c r="L511" s="981"/>
    </row>
    <row r="512" spans="1:12" ht="13.5" thickBot="1" x14ac:dyDescent="0.25">
      <c r="A512" s="996"/>
      <c r="B512" s="100" t="s">
        <v>1022</v>
      </c>
      <c r="C512" s="99" t="s">
        <v>946</v>
      </c>
      <c r="D512" s="98" t="s">
        <v>999</v>
      </c>
      <c r="E512" s="274"/>
      <c r="F512" s="274"/>
      <c r="G512" s="274"/>
      <c r="H512" s="274"/>
      <c r="I512" s="1015">
        <f>'Интерактивный прайс-лист'!$F$26*VLOOKUP($C512,last!$B$1:$C$1698,2,0)</f>
        <v>195</v>
      </c>
      <c r="J512" s="1016"/>
      <c r="K512" s="1016"/>
      <c r="L512" s="1017"/>
    </row>
    <row r="513" spans="1:12" x14ac:dyDescent="0.2">
      <c r="A513" s="54"/>
      <c r="B513" s="54"/>
      <c r="C513" s="54"/>
      <c r="D513" s="55"/>
      <c r="E513" s="54"/>
      <c r="F513" s="54"/>
      <c r="G513" s="54"/>
      <c r="H513" s="2"/>
      <c r="I513" s="2"/>
      <c r="J513" s="54"/>
      <c r="K513" s="54"/>
      <c r="L513" s="54"/>
    </row>
    <row r="514" spans="1:12" x14ac:dyDescent="0.2">
      <c r="A514" s="54"/>
      <c r="B514" s="54"/>
      <c r="C514" s="54"/>
      <c r="D514" s="55"/>
      <c r="E514" s="54"/>
      <c r="F514" s="54"/>
      <c r="G514" s="54"/>
      <c r="H514" s="2"/>
      <c r="I514" s="2"/>
      <c r="J514" s="54"/>
      <c r="K514" s="54"/>
      <c r="L514" s="54"/>
    </row>
    <row r="515" spans="1:12" ht="13.5" thickBot="1" x14ac:dyDescent="0.25">
      <c r="A515" s="97" t="s">
        <v>1020</v>
      </c>
      <c r="B515" s="97"/>
      <c r="C515" s="97"/>
      <c r="D515" s="97" t="s">
        <v>1023</v>
      </c>
      <c r="E515" s="96"/>
      <c r="F515" s="96"/>
      <c r="G515" s="96"/>
      <c r="H515" s="96"/>
      <c r="I515" s="96"/>
      <c r="J515" s="96"/>
      <c r="K515" s="96"/>
      <c r="L515" s="96"/>
    </row>
    <row r="516" spans="1:12" x14ac:dyDescent="0.2">
      <c r="A516" s="879" t="s">
        <v>1019</v>
      </c>
      <c r="B516" s="880"/>
      <c r="C516" s="108"/>
      <c r="D516" s="107"/>
      <c r="E516" s="106"/>
      <c r="F516" s="106"/>
      <c r="G516" s="106"/>
      <c r="H516" s="106"/>
      <c r="I516" s="106" t="s">
        <v>728</v>
      </c>
      <c r="J516" s="106" t="s">
        <v>731</v>
      </c>
      <c r="K516" s="106" t="s">
        <v>730</v>
      </c>
      <c r="L516" s="105" t="s">
        <v>729</v>
      </c>
    </row>
    <row r="517" spans="1:12" x14ac:dyDescent="0.2">
      <c r="A517" s="1007" t="s">
        <v>1071</v>
      </c>
      <c r="B517" s="1008"/>
      <c r="C517" s="284"/>
      <c r="D517" s="283"/>
      <c r="E517" s="282"/>
      <c r="F517" s="282"/>
      <c r="G517" s="282"/>
      <c r="H517" s="282"/>
      <c r="I517" s="282" t="s">
        <v>928</v>
      </c>
      <c r="J517" s="282" t="s">
        <v>928</v>
      </c>
      <c r="K517" s="282" t="s">
        <v>928</v>
      </c>
      <c r="L517" s="281" t="s">
        <v>928</v>
      </c>
    </row>
    <row r="518" spans="1:12" ht="13.5" thickBot="1" x14ac:dyDescent="0.25">
      <c r="A518" s="890" t="s">
        <v>1018</v>
      </c>
      <c r="B518" s="891"/>
      <c r="C518" s="104"/>
      <c r="D518" s="103"/>
      <c r="E518" s="102"/>
      <c r="F518" s="102"/>
      <c r="G518" s="102"/>
      <c r="H518" s="102"/>
      <c r="I518" s="102" t="s">
        <v>60</v>
      </c>
      <c r="J518" s="102" t="s">
        <v>59</v>
      </c>
      <c r="K518" s="102" t="s">
        <v>58</v>
      </c>
      <c r="L518" s="101" t="s">
        <v>97</v>
      </c>
    </row>
    <row r="519" spans="1:12" x14ac:dyDescent="0.2">
      <c r="A519" s="889" t="s">
        <v>1017</v>
      </c>
      <c r="B519" s="893"/>
      <c r="C519" s="86" t="s">
        <v>1015</v>
      </c>
      <c r="D519" s="188" t="s">
        <v>1014</v>
      </c>
      <c r="E519" s="84"/>
      <c r="F519" s="84"/>
      <c r="G519" s="84"/>
      <c r="H519" s="84"/>
      <c r="I519" s="138">
        <v>6.8</v>
      </c>
      <c r="J519" s="138">
        <v>9.5</v>
      </c>
      <c r="K519" s="138">
        <v>12</v>
      </c>
      <c r="L519" s="121">
        <v>13.4</v>
      </c>
    </row>
    <row r="520" spans="1:12" x14ac:dyDescent="0.2">
      <c r="A520" s="865" t="s">
        <v>1016</v>
      </c>
      <c r="B520" s="867"/>
      <c r="C520" s="82" t="s">
        <v>1015</v>
      </c>
      <c r="D520" s="185" t="s">
        <v>1014</v>
      </c>
      <c r="E520" s="81"/>
      <c r="F520" s="81"/>
      <c r="G520" s="81"/>
      <c r="H520" s="81"/>
      <c r="I520" s="135">
        <v>7.5</v>
      </c>
      <c r="J520" s="135">
        <v>10.8</v>
      </c>
      <c r="K520" s="135">
        <v>13.5</v>
      </c>
      <c r="L520" s="118">
        <v>15.5</v>
      </c>
    </row>
    <row r="521" spans="1:12" x14ac:dyDescent="0.2">
      <c r="A521" s="865" t="s">
        <v>1012</v>
      </c>
      <c r="B521" s="867"/>
      <c r="C521" s="867"/>
      <c r="D521" s="185" t="s">
        <v>999</v>
      </c>
      <c r="E521" s="79"/>
      <c r="F521" s="79"/>
      <c r="G521" s="79"/>
      <c r="H521" s="79"/>
      <c r="I521" s="79">
        <f>'Интерактивный прайс-лист'!$F$26*VLOOKUP(I516,last!$B$1:$C$2082,2,0)</f>
        <v>2161</v>
      </c>
      <c r="J521" s="79">
        <f>'Интерактивный прайс-лист'!$F$26*VLOOKUP(J516,last!$B$1:$C$2082,2,0)</f>
        <v>2549</v>
      </c>
      <c r="K521" s="79">
        <f>'Интерактивный прайс-лист'!$F$26*VLOOKUP(K516,last!$B$1:$C$2082,2,0)</f>
        <v>2606</v>
      </c>
      <c r="L521" s="78">
        <f>'Интерактивный прайс-лист'!$F$26*VLOOKUP(L516,last!$B$1:$C$2082,2,0)</f>
        <v>2829</v>
      </c>
    </row>
    <row r="522" spans="1:12" x14ac:dyDescent="0.2">
      <c r="A522" s="865" t="s">
        <v>1070</v>
      </c>
      <c r="B522" s="867"/>
      <c r="C522" s="67" t="s">
        <v>1083</v>
      </c>
      <c r="D522" s="185" t="s">
        <v>999</v>
      </c>
      <c r="E522" s="79"/>
      <c r="F522" s="79"/>
      <c r="G522" s="79"/>
      <c r="H522" s="79"/>
      <c r="I522" s="79">
        <f>'Интерактивный прайс-лист'!$F$26*VLOOKUP(I517,last!$B$1:$C$2082,2,0)</f>
        <v>1201</v>
      </c>
      <c r="J522" s="79">
        <f>'Интерактивный прайс-лист'!$F$26*VLOOKUP(J517,last!$B$1:$C$2082,2,0)</f>
        <v>1201</v>
      </c>
      <c r="K522" s="79">
        <f>'Интерактивный прайс-лист'!$F$26*VLOOKUP(K517,last!$B$1:$C$2082,2,0)</f>
        <v>1201</v>
      </c>
      <c r="L522" s="78">
        <f>'Интерактивный прайс-лист'!$F$26*VLOOKUP(L517,last!$B$1:$C$2082,2,0)</f>
        <v>1201</v>
      </c>
    </row>
    <row r="523" spans="1:12" x14ac:dyDescent="0.2">
      <c r="A523" s="865" t="s">
        <v>1011</v>
      </c>
      <c r="B523" s="867"/>
      <c r="C523" s="867"/>
      <c r="D523" s="185" t="s">
        <v>999</v>
      </c>
      <c r="E523" s="79"/>
      <c r="F523" s="79"/>
      <c r="G523" s="79"/>
      <c r="H523" s="79"/>
      <c r="I523" s="79">
        <f>'Интерактивный прайс-лист'!$F$26*VLOOKUP(I518,last!$B$1:$C$2082,2,0)</f>
        <v>4412</v>
      </c>
      <c r="J523" s="79">
        <f>'Интерактивный прайс-лист'!$F$26*VLOOKUP(J518,last!$B$1:$C$2082,2,0)</f>
        <v>5038</v>
      </c>
      <c r="K523" s="79">
        <f>'Интерактивный прайс-лист'!$F$26*VLOOKUP(K518,last!$B$1:$C$2082,2,0)</f>
        <v>5671</v>
      </c>
      <c r="L523" s="78">
        <f>'Интерактивный прайс-лист'!$F$26*VLOOKUP(L518,last!$B$1:$C$2082,2,0)</f>
        <v>6356</v>
      </c>
    </row>
    <row r="524" spans="1:12" ht="13.5" thickBot="1" x14ac:dyDescent="0.25">
      <c r="A524" s="1005" t="s">
        <v>1028</v>
      </c>
      <c r="B524" s="1006"/>
      <c r="C524" s="1006"/>
      <c r="D524" s="98" t="s">
        <v>999</v>
      </c>
      <c r="E524" s="76"/>
      <c r="F524" s="76"/>
      <c r="G524" s="76"/>
      <c r="H524" s="76"/>
      <c r="I524" s="76">
        <f>SUM(I521:I523)</f>
        <v>7774</v>
      </c>
      <c r="J524" s="76">
        <f>SUM(J521:J523)</f>
        <v>8788</v>
      </c>
      <c r="K524" s="76">
        <f>SUM(K521:K523)</f>
        <v>9478</v>
      </c>
      <c r="L524" s="75">
        <f>SUM(L521:L523)</f>
        <v>10386</v>
      </c>
    </row>
    <row r="525" spans="1:12" x14ac:dyDescent="0.2">
      <c r="A525" s="54"/>
      <c r="B525" s="54"/>
      <c r="C525" s="54"/>
      <c r="D525" s="55"/>
      <c r="E525" s="54"/>
      <c r="F525" s="54"/>
      <c r="G525" s="54"/>
      <c r="H525" s="54"/>
      <c r="I525" s="54"/>
      <c r="J525" s="54"/>
      <c r="K525" s="54"/>
      <c r="L525" s="54"/>
    </row>
    <row r="526" spans="1:12" ht="13.5" thickBot="1" x14ac:dyDescent="0.25">
      <c r="A526" s="971" t="s">
        <v>1009</v>
      </c>
      <c r="B526" s="971"/>
      <c r="C526" s="971"/>
      <c r="D526" s="971"/>
      <c r="E526" s="182"/>
      <c r="F526" s="182"/>
      <c r="G526" s="182"/>
      <c r="H526" s="182"/>
      <c r="I526" s="182"/>
      <c r="J526" s="182"/>
      <c r="K526" s="182"/>
      <c r="L526" s="182"/>
    </row>
    <row r="527" spans="1:12" ht="26.25" customHeight="1" x14ac:dyDescent="0.2">
      <c r="A527" s="1014" t="s">
        <v>1082</v>
      </c>
      <c r="B527" s="1013"/>
      <c r="C527" s="73" t="s">
        <v>941</v>
      </c>
      <c r="D527" s="72" t="s">
        <v>999</v>
      </c>
      <c r="E527" s="280"/>
      <c r="F527" s="279"/>
      <c r="G527" s="279"/>
      <c r="H527" s="279"/>
      <c r="I527" s="988">
        <f>'Интерактивный прайс-лист'!$F$26*VLOOKUP($C527,last!$B$1:$C$1698,2,0)</f>
        <v>158</v>
      </c>
      <c r="J527" s="989"/>
      <c r="K527" s="989"/>
      <c r="L527" s="990"/>
    </row>
    <row r="528" spans="1:12" x14ac:dyDescent="0.2">
      <c r="A528" s="975" t="s">
        <v>1081</v>
      </c>
      <c r="B528" s="86" t="s">
        <v>1007</v>
      </c>
      <c r="C528" s="70" t="s">
        <v>965</v>
      </c>
      <c r="D528" s="188" t="s">
        <v>999</v>
      </c>
      <c r="E528" s="277"/>
      <c r="F528" s="277"/>
      <c r="G528" s="277"/>
      <c r="H528" s="277"/>
      <c r="I528" s="979">
        <f>'Интерактивный прайс-лист'!$F$26*VLOOKUP($C528,last!$B$1:$C$1698,2,0)</f>
        <v>96</v>
      </c>
      <c r="J528" s="980"/>
      <c r="K528" s="980"/>
      <c r="L528" s="981"/>
    </row>
    <row r="529" spans="1:12" x14ac:dyDescent="0.2">
      <c r="A529" s="975"/>
      <c r="B529" s="68" t="s">
        <v>1007</v>
      </c>
      <c r="C529" s="67" t="s">
        <v>964</v>
      </c>
      <c r="D529" s="185" t="s">
        <v>999</v>
      </c>
      <c r="E529" s="276"/>
      <c r="F529" s="276"/>
      <c r="G529" s="276"/>
      <c r="H529" s="276"/>
      <c r="I529" s="979">
        <f>'Интерактивный прайс-лист'!$F$26*VLOOKUP($C529,last!$B$1:$C$1698,2,0)</f>
        <v>272</v>
      </c>
      <c r="J529" s="980"/>
      <c r="K529" s="980"/>
      <c r="L529" s="981"/>
    </row>
    <row r="530" spans="1:12" ht="13.5" thickBot="1" x14ac:dyDescent="0.25">
      <c r="A530" s="996"/>
      <c r="B530" s="100" t="s">
        <v>1022</v>
      </c>
      <c r="C530" s="99" t="s">
        <v>946</v>
      </c>
      <c r="D530" s="98" t="s">
        <v>999</v>
      </c>
      <c r="E530" s="274"/>
      <c r="F530" s="274"/>
      <c r="G530" s="274"/>
      <c r="H530" s="274"/>
      <c r="I530" s="1015">
        <f>'Интерактивный прайс-лист'!$F$26*VLOOKUP($C530,last!$B$1:$C$1698,2,0)</f>
        <v>195</v>
      </c>
      <c r="J530" s="1016"/>
      <c r="K530" s="1016"/>
      <c r="L530" s="1017"/>
    </row>
    <row r="531" spans="1:12" x14ac:dyDescent="0.2">
      <c r="A531" s="54"/>
      <c r="B531" s="54"/>
      <c r="C531" s="54"/>
      <c r="D531" s="55"/>
      <c r="E531" s="54"/>
      <c r="F531" s="54"/>
      <c r="G531" s="54"/>
      <c r="H531" s="2"/>
      <c r="I531" s="2"/>
      <c r="J531" s="54"/>
      <c r="K531" s="54"/>
      <c r="L531" s="54"/>
    </row>
    <row r="532" spans="1:12" x14ac:dyDescent="0.2">
      <c r="A532" s="54"/>
      <c r="B532" s="54"/>
      <c r="C532" s="54"/>
      <c r="D532" s="55"/>
      <c r="E532" s="54"/>
      <c r="F532" s="54"/>
      <c r="G532" s="54"/>
      <c r="H532" s="2"/>
      <c r="I532" s="2"/>
      <c r="J532" s="54"/>
      <c r="K532" s="54"/>
      <c r="L532" s="54"/>
    </row>
    <row r="533" spans="1:12" ht="13.5" thickBot="1" x14ac:dyDescent="0.25">
      <c r="A533" s="97" t="s">
        <v>1020</v>
      </c>
      <c r="B533" s="97"/>
      <c r="C533" s="97"/>
      <c r="D533" s="97" t="s">
        <v>1023</v>
      </c>
      <c r="E533" s="96"/>
      <c r="F533" s="96"/>
      <c r="G533" s="96"/>
      <c r="H533" s="96"/>
      <c r="I533" s="54"/>
      <c r="J533" s="54"/>
      <c r="K533" s="54"/>
      <c r="L533" s="54"/>
    </row>
    <row r="534" spans="1:12" x14ac:dyDescent="0.2">
      <c r="A534" s="879" t="s">
        <v>1019</v>
      </c>
      <c r="B534" s="880"/>
      <c r="C534" s="108"/>
      <c r="D534" s="107"/>
      <c r="E534" s="106"/>
      <c r="F534" s="106"/>
      <c r="G534" s="106"/>
      <c r="H534" s="106"/>
      <c r="I534" s="106" t="s">
        <v>728</v>
      </c>
      <c r="J534" s="106" t="s">
        <v>731</v>
      </c>
      <c r="K534" s="106" t="s">
        <v>730</v>
      </c>
      <c r="L534" s="105" t="s">
        <v>729</v>
      </c>
    </row>
    <row r="535" spans="1:12" x14ac:dyDescent="0.2">
      <c r="A535" s="1007" t="s">
        <v>1071</v>
      </c>
      <c r="B535" s="1008"/>
      <c r="C535" s="284"/>
      <c r="D535" s="283"/>
      <c r="E535" s="282"/>
      <c r="F535" s="282"/>
      <c r="G535" s="282"/>
      <c r="H535" s="282"/>
      <c r="I535" s="282" t="s">
        <v>929</v>
      </c>
      <c r="J535" s="282" t="s">
        <v>929</v>
      </c>
      <c r="K535" s="282" t="s">
        <v>929</v>
      </c>
      <c r="L535" s="281" t="s">
        <v>929</v>
      </c>
    </row>
    <row r="536" spans="1:12" ht="13.5" thickBot="1" x14ac:dyDescent="0.25">
      <c r="A536" s="890" t="s">
        <v>1018</v>
      </c>
      <c r="B536" s="891"/>
      <c r="C536" s="104"/>
      <c r="D536" s="103"/>
      <c r="E536" s="102"/>
      <c r="F536" s="102"/>
      <c r="G536" s="102"/>
      <c r="H536" s="102"/>
      <c r="I536" s="102" t="s">
        <v>54</v>
      </c>
      <c r="J536" s="102" t="s">
        <v>53</v>
      </c>
      <c r="K536" s="102" t="s">
        <v>52</v>
      </c>
      <c r="L536" s="101" t="s">
        <v>96</v>
      </c>
    </row>
    <row r="537" spans="1:12" x14ac:dyDescent="0.2">
      <c r="A537" s="889" t="s">
        <v>1017</v>
      </c>
      <c r="B537" s="893"/>
      <c r="C537" s="86" t="s">
        <v>1015</v>
      </c>
      <c r="D537" s="188" t="s">
        <v>1014</v>
      </c>
      <c r="E537" s="84"/>
      <c r="F537" s="84"/>
      <c r="G537" s="84"/>
      <c r="H537" s="84"/>
      <c r="I537" s="138">
        <v>6.8</v>
      </c>
      <c r="J537" s="138">
        <v>9.5</v>
      </c>
      <c r="K537" s="138">
        <v>12</v>
      </c>
      <c r="L537" s="121">
        <v>13.4</v>
      </c>
    </row>
    <row r="538" spans="1:12" x14ac:dyDescent="0.2">
      <c r="A538" s="865" t="s">
        <v>1016</v>
      </c>
      <c r="B538" s="867"/>
      <c r="C538" s="82" t="s">
        <v>1015</v>
      </c>
      <c r="D538" s="185" t="s">
        <v>1014</v>
      </c>
      <c r="E538" s="81"/>
      <c r="F538" s="81"/>
      <c r="G538" s="81"/>
      <c r="H538" s="81"/>
      <c r="I538" s="135">
        <v>7.5</v>
      </c>
      <c r="J538" s="135">
        <v>10.8</v>
      </c>
      <c r="K538" s="135">
        <v>13.5</v>
      </c>
      <c r="L538" s="118">
        <v>15.5</v>
      </c>
    </row>
    <row r="539" spans="1:12" x14ac:dyDescent="0.2">
      <c r="A539" s="865" t="s">
        <v>1012</v>
      </c>
      <c r="B539" s="867"/>
      <c r="C539" s="867"/>
      <c r="D539" s="185" t="s">
        <v>999</v>
      </c>
      <c r="E539" s="79"/>
      <c r="F539" s="79"/>
      <c r="G539" s="79"/>
      <c r="H539" s="79"/>
      <c r="I539" s="79">
        <f>'Интерактивный прайс-лист'!$F$26*VLOOKUP(I534,last!$B$1:$C$2082,2,0)</f>
        <v>2161</v>
      </c>
      <c r="J539" s="79">
        <f>'Интерактивный прайс-лист'!$F$26*VLOOKUP(J534,last!$B$1:$C$2082,2,0)</f>
        <v>2549</v>
      </c>
      <c r="K539" s="79">
        <f>'Интерактивный прайс-лист'!$F$26*VLOOKUP(K534,last!$B$1:$C$2082,2,0)</f>
        <v>2606</v>
      </c>
      <c r="L539" s="78">
        <f>'Интерактивный прайс-лист'!$F$26*VLOOKUP(L534,last!$B$1:$C$2082,2,0)</f>
        <v>2829</v>
      </c>
    </row>
    <row r="540" spans="1:12" x14ac:dyDescent="0.2">
      <c r="A540" s="865" t="s">
        <v>1070</v>
      </c>
      <c r="B540" s="867"/>
      <c r="C540" s="67" t="s">
        <v>929</v>
      </c>
      <c r="D540" s="185" t="s">
        <v>999</v>
      </c>
      <c r="E540" s="79"/>
      <c r="F540" s="79"/>
      <c r="G540" s="79"/>
      <c r="H540" s="79"/>
      <c r="I540" s="79">
        <f>'Интерактивный прайс-лист'!$F$26*VLOOKUP(I535,last!$B$1:$C$2082,2,0)</f>
        <v>504</v>
      </c>
      <c r="J540" s="79">
        <f>'Интерактивный прайс-лист'!$F$26*VLOOKUP(J535,last!$B$1:$C$2082,2,0)</f>
        <v>504</v>
      </c>
      <c r="K540" s="79">
        <f>'Интерактивный прайс-лист'!$F$26*VLOOKUP(K535,last!$B$1:$C$2082,2,0)</f>
        <v>504</v>
      </c>
      <c r="L540" s="78">
        <f>'Интерактивный прайс-лист'!$F$26*VLOOKUP(L535,last!$B$1:$C$2082,2,0)</f>
        <v>504</v>
      </c>
    </row>
    <row r="541" spans="1:12" x14ac:dyDescent="0.2">
      <c r="A541" s="865" t="s">
        <v>1011</v>
      </c>
      <c r="B541" s="867"/>
      <c r="C541" s="867"/>
      <c r="D541" s="185" t="s">
        <v>999</v>
      </c>
      <c r="E541" s="79"/>
      <c r="F541" s="79"/>
      <c r="G541" s="79"/>
      <c r="H541" s="79"/>
      <c r="I541" s="79">
        <f>'Интерактивный прайс-лист'!$F$26*VLOOKUP(I536,last!$B$1:$C$2082,2,0)</f>
        <v>3600</v>
      </c>
      <c r="J541" s="79">
        <f>'Интерактивный прайс-лист'!$F$26*VLOOKUP(J536,last!$B$1:$C$2082,2,0)</f>
        <v>4151</v>
      </c>
      <c r="K541" s="79">
        <f>'Интерактивный прайс-лист'!$F$26*VLOOKUP(K536,last!$B$1:$C$2082,2,0)</f>
        <v>4702</v>
      </c>
      <c r="L541" s="78">
        <f>'Интерактивный прайс-лист'!$F$26*VLOOKUP(L536,last!$B$1:$C$2082,2,0)</f>
        <v>5430</v>
      </c>
    </row>
    <row r="542" spans="1:12" ht="13.5" thickBot="1" x14ac:dyDescent="0.25">
      <c r="A542" s="1005" t="s">
        <v>1028</v>
      </c>
      <c r="B542" s="1006"/>
      <c r="C542" s="1006"/>
      <c r="D542" s="98" t="s">
        <v>999</v>
      </c>
      <c r="E542" s="76"/>
      <c r="F542" s="76"/>
      <c r="G542" s="76"/>
      <c r="H542" s="76"/>
      <c r="I542" s="76">
        <f>SUM(I539:I541)</f>
        <v>6265</v>
      </c>
      <c r="J542" s="76">
        <f>SUM(J539:J541)</f>
        <v>7204</v>
      </c>
      <c r="K542" s="76">
        <f>SUM(K539:K541)</f>
        <v>7812</v>
      </c>
      <c r="L542" s="75">
        <f>SUM(L539:L541)</f>
        <v>8763</v>
      </c>
    </row>
    <row r="543" spans="1:12" x14ac:dyDescent="0.2">
      <c r="A543" s="54"/>
      <c r="B543" s="54"/>
      <c r="C543" s="54"/>
      <c r="D543" s="55"/>
      <c r="E543" s="54"/>
      <c r="F543" s="54"/>
      <c r="G543" s="54"/>
      <c r="H543" s="54"/>
      <c r="I543" s="54"/>
      <c r="J543" s="54"/>
      <c r="K543" s="54"/>
      <c r="L543" s="54"/>
    </row>
    <row r="544" spans="1:12" ht="13.5" thickBot="1" x14ac:dyDescent="0.25">
      <c r="A544" s="971" t="s">
        <v>1009</v>
      </c>
      <c r="B544" s="971"/>
      <c r="C544" s="971"/>
      <c r="D544" s="971"/>
      <c r="E544" s="182"/>
      <c r="F544" s="182"/>
      <c r="G544" s="182"/>
      <c r="H544" s="182"/>
      <c r="I544" s="182"/>
      <c r="J544" s="182"/>
      <c r="K544" s="182"/>
      <c r="L544" s="182"/>
    </row>
    <row r="545" spans="1:12" ht="26.25" customHeight="1" x14ac:dyDescent="0.2">
      <c r="A545" s="1014" t="s">
        <v>1082</v>
      </c>
      <c r="B545" s="1013"/>
      <c r="C545" s="73" t="s">
        <v>941</v>
      </c>
      <c r="D545" s="72" t="s">
        <v>999</v>
      </c>
      <c r="E545" s="280"/>
      <c r="F545" s="279"/>
      <c r="G545" s="279"/>
      <c r="H545" s="279"/>
      <c r="I545" s="988">
        <f>'Интерактивный прайс-лист'!$F$26*VLOOKUP($C545,last!$B$1:$C$1698,2,0)</f>
        <v>158</v>
      </c>
      <c r="J545" s="989"/>
      <c r="K545" s="989"/>
      <c r="L545" s="990"/>
    </row>
    <row r="546" spans="1:12" x14ac:dyDescent="0.2">
      <c r="A546" s="975" t="s">
        <v>1081</v>
      </c>
      <c r="B546" s="86" t="s">
        <v>1007</v>
      </c>
      <c r="C546" s="70" t="s">
        <v>965</v>
      </c>
      <c r="D546" s="188" t="s">
        <v>999</v>
      </c>
      <c r="E546" s="277"/>
      <c r="F546" s="277"/>
      <c r="G546" s="277"/>
      <c r="H546" s="287"/>
      <c r="I546" s="979">
        <f>'Интерактивный прайс-лист'!$F$26*VLOOKUP($C546,last!$B$1:$C$1698,2,0)</f>
        <v>96</v>
      </c>
      <c r="J546" s="980"/>
      <c r="K546" s="980"/>
      <c r="L546" s="981"/>
    </row>
    <row r="547" spans="1:12" x14ac:dyDescent="0.2">
      <c r="A547" s="975"/>
      <c r="B547" s="68" t="s">
        <v>1007</v>
      </c>
      <c r="C547" s="67" t="s">
        <v>964</v>
      </c>
      <c r="D547" s="185" t="s">
        <v>999</v>
      </c>
      <c r="E547" s="276"/>
      <c r="F547" s="276"/>
      <c r="G547" s="276"/>
      <c r="H547" s="286"/>
      <c r="I547" s="979">
        <f>'Интерактивный прайс-лист'!$F$26*VLOOKUP($C547,last!$B$1:$C$1698,2,0)</f>
        <v>272</v>
      </c>
      <c r="J547" s="980"/>
      <c r="K547" s="980"/>
      <c r="L547" s="981"/>
    </row>
    <row r="548" spans="1:12" ht="13.5" thickBot="1" x14ac:dyDescent="0.25">
      <c r="A548" s="996"/>
      <c r="B548" s="100" t="s">
        <v>1022</v>
      </c>
      <c r="C548" s="99" t="s">
        <v>946</v>
      </c>
      <c r="D548" s="98" t="s">
        <v>999</v>
      </c>
      <c r="E548" s="274"/>
      <c r="F548" s="274"/>
      <c r="G548" s="274"/>
      <c r="H548" s="285"/>
      <c r="I548" s="1015">
        <f>'Интерактивный прайс-лист'!$F$26*VLOOKUP($C548,last!$B$1:$C$1698,2,0)</f>
        <v>195</v>
      </c>
      <c r="J548" s="1016"/>
      <c r="K548" s="1016"/>
      <c r="L548" s="1017"/>
    </row>
    <row r="549" spans="1:12" x14ac:dyDescent="0.2">
      <c r="A549" s="54"/>
      <c r="B549" s="54"/>
      <c r="C549" s="54"/>
      <c r="D549" s="55"/>
      <c r="E549" s="54"/>
      <c r="F549" s="54"/>
      <c r="G549" s="54"/>
      <c r="H549" s="54"/>
      <c r="I549" s="54"/>
      <c r="J549" s="54"/>
      <c r="K549" s="54"/>
      <c r="L549" s="54"/>
    </row>
    <row r="550" spans="1:12" x14ac:dyDescent="0.2">
      <c r="A550" s="54"/>
      <c r="B550" s="54"/>
      <c r="C550" s="54"/>
      <c r="D550" s="55"/>
      <c r="E550" s="54"/>
      <c r="F550" s="54"/>
      <c r="G550" s="54"/>
      <c r="H550" s="54"/>
      <c r="I550" s="54"/>
      <c r="J550" s="54"/>
      <c r="K550" s="54"/>
      <c r="L550" s="54"/>
    </row>
    <row r="551" spans="1:12" ht="13.5" thickBot="1" x14ac:dyDescent="0.25">
      <c r="A551" s="97" t="s">
        <v>1020</v>
      </c>
      <c r="B551" s="97"/>
      <c r="C551" s="97"/>
      <c r="D551" s="97" t="s">
        <v>1023</v>
      </c>
      <c r="E551" s="96"/>
      <c r="F551" s="96"/>
      <c r="G551" s="96"/>
      <c r="H551" s="96"/>
      <c r="I551" s="54"/>
      <c r="J551" s="54"/>
      <c r="K551" s="54"/>
      <c r="L551" s="54"/>
    </row>
    <row r="552" spans="1:12" x14ac:dyDescent="0.2">
      <c r="A552" s="879" t="s">
        <v>1019</v>
      </c>
      <c r="B552" s="880"/>
      <c r="C552" s="108"/>
      <c r="D552" s="107"/>
      <c r="E552" s="106"/>
      <c r="F552" s="106"/>
      <c r="G552" s="106"/>
      <c r="H552" s="106"/>
      <c r="I552" s="106" t="s">
        <v>728</v>
      </c>
      <c r="J552" s="106" t="s">
        <v>731</v>
      </c>
      <c r="K552" s="106" t="s">
        <v>730</v>
      </c>
      <c r="L552" s="105" t="s">
        <v>729</v>
      </c>
    </row>
    <row r="553" spans="1:12" x14ac:dyDescent="0.2">
      <c r="A553" s="1007" t="s">
        <v>1071</v>
      </c>
      <c r="B553" s="1008"/>
      <c r="C553" s="284"/>
      <c r="D553" s="283"/>
      <c r="E553" s="282"/>
      <c r="F553" s="282"/>
      <c r="G553" s="282"/>
      <c r="H553" s="282"/>
      <c r="I553" s="282" t="s">
        <v>927</v>
      </c>
      <c r="J553" s="282" t="s">
        <v>927</v>
      </c>
      <c r="K553" s="282" t="s">
        <v>927</v>
      </c>
      <c r="L553" s="281" t="s">
        <v>927</v>
      </c>
    </row>
    <row r="554" spans="1:12" ht="13.5" thickBot="1" x14ac:dyDescent="0.25">
      <c r="A554" s="890" t="s">
        <v>1018</v>
      </c>
      <c r="B554" s="891"/>
      <c r="C554" s="104"/>
      <c r="D554" s="103"/>
      <c r="E554" s="102"/>
      <c r="F554" s="102"/>
      <c r="G554" s="102"/>
      <c r="H554" s="102"/>
      <c r="I554" s="102" t="s">
        <v>54</v>
      </c>
      <c r="J554" s="102" t="s">
        <v>53</v>
      </c>
      <c r="K554" s="102" t="s">
        <v>52</v>
      </c>
      <c r="L554" s="101" t="s">
        <v>96</v>
      </c>
    </row>
    <row r="555" spans="1:12" x14ac:dyDescent="0.2">
      <c r="A555" s="889" t="s">
        <v>1017</v>
      </c>
      <c r="B555" s="893"/>
      <c r="C555" s="86" t="s">
        <v>1015</v>
      </c>
      <c r="D555" s="188" t="s">
        <v>1014</v>
      </c>
      <c r="E555" s="84"/>
      <c r="F555" s="84"/>
      <c r="G555" s="84"/>
      <c r="H555" s="84"/>
      <c r="I555" s="138">
        <v>6.8</v>
      </c>
      <c r="J555" s="138">
        <v>9.5</v>
      </c>
      <c r="K555" s="138">
        <v>12</v>
      </c>
      <c r="L555" s="121">
        <v>13.4</v>
      </c>
    </row>
    <row r="556" spans="1:12" x14ac:dyDescent="0.2">
      <c r="A556" s="865" t="s">
        <v>1016</v>
      </c>
      <c r="B556" s="867"/>
      <c r="C556" s="82" t="s">
        <v>1015</v>
      </c>
      <c r="D556" s="185" t="s">
        <v>1014</v>
      </c>
      <c r="E556" s="81"/>
      <c r="F556" s="81"/>
      <c r="G556" s="81"/>
      <c r="H556" s="81"/>
      <c r="I556" s="135">
        <v>7.5</v>
      </c>
      <c r="J556" s="135">
        <v>10.8</v>
      </c>
      <c r="K556" s="135">
        <v>13.5</v>
      </c>
      <c r="L556" s="118">
        <v>15.5</v>
      </c>
    </row>
    <row r="557" spans="1:12" x14ac:dyDescent="0.2">
      <c r="A557" s="865" t="s">
        <v>1012</v>
      </c>
      <c r="B557" s="867"/>
      <c r="C557" s="867"/>
      <c r="D557" s="185" t="s">
        <v>999</v>
      </c>
      <c r="E557" s="79"/>
      <c r="F557" s="79"/>
      <c r="G557" s="79"/>
      <c r="H557" s="79"/>
      <c r="I557" s="79">
        <f>'Интерактивный прайс-лист'!$F$26*VLOOKUP(I552,last!$B$1:$C$2082,2,0)</f>
        <v>2161</v>
      </c>
      <c r="J557" s="79">
        <f>'Интерактивный прайс-лист'!$F$26*VLOOKUP(J552,last!$B$1:$C$2082,2,0)</f>
        <v>2549</v>
      </c>
      <c r="K557" s="79">
        <f>'Интерактивный прайс-лист'!$F$26*VLOOKUP(K552,last!$B$1:$C$2082,2,0)</f>
        <v>2606</v>
      </c>
      <c r="L557" s="78">
        <f>'Интерактивный прайс-лист'!$F$26*VLOOKUP(L552,last!$B$1:$C$2082,2,0)</f>
        <v>2829</v>
      </c>
    </row>
    <row r="558" spans="1:12" x14ac:dyDescent="0.2">
      <c r="A558" s="865" t="s">
        <v>1070</v>
      </c>
      <c r="B558" s="867"/>
      <c r="C558" s="67" t="s">
        <v>927</v>
      </c>
      <c r="D558" s="185" t="s">
        <v>999</v>
      </c>
      <c r="E558" s="79"/>
      <c r="F558" s="79"/>
      <c r="G558" s="79"/>
      <c r="H558" s="79"/>
      <c r="I558" s="79">
        <f>'Интерактивный прайс-лист'!$F$26*VLOOKUP(I553,last!$B$1:$C$2082,2,0)</f>
        <v>550</v>
      </c>
      <c r="J558" s="79">
        <f>'Интерактивный прайс-лист'!$F$26*VLOOKUP(J553,last!$B$1:$C$2082,2,0)</f>
        <v>550</v>
      </c>
      <c r="K558" s="79">
        <f>'Интерактивный прайс-лист'!$F$26*VLOOKUP(K553,last!$B$1:$C$2082,2,0)</f>
        <v>550</v>
      </c>
      <c r="L558" s="78">
        <f>'Интерактивный прайс-лист'!$F$26*VLOOKUP(L553,last!$B$1:$C$2082,2,0)</f>
        <v>550</v>
      </c>
    </row>
    <row r="559" spans="1:12" x14ac:dyDescent="0.2">
      <c r="A559" s="865" t="s">
        <v>1011</v>
      </c>
      <c r="B559" s="867"/>
      <c r="C559" s="867"/>
      <c r="D559" s="185" t="s">
        <v>999</v>
      </c>
      <c r="E559" s="79"/>
      <c r="F559" s="79"/>
      <c r="G559" s="79"/>
      <c r="H559" s="79"/>
      <c r="I559" s="79">
        <f>'Интерактивный прайс-лист'!$F$26*VLOOKUP(I554,last!$B$1:$C$2082,2,0)</f>
        <v>3600</v>
      </c>
      <c r="J559" s="79">
        <f>'Интерактивный прайс-лист'!$F$26*VLOOKUP(J554,last!$B$1:$C$2082,2,0)</f>
        <v>4151</v>
      </c>
      <c r="K559" s="79">
        <f>'Интерактивный прайс-лист'!$F$26*VLOOKUP(K554,last!$B$1:$C$2082,2,0)</f>
        <v>4702</v>
      </c>
      <c r="L559" s="78">
        <f>'Интерактивный прайс-лист'!$F$26*VLOOKUP(L554,last!$B$1:$C$2082,2,0)</f>
        <v>5430</v>
      </c>
    </row>
    <row r="560" spans="1:12" ht="13.5" thickBot="1" x14ac:dyDescent="0.25">
      <c r="A560" s="1005" t="s">
        <v>1028</v>
      </c>
      <c r="B560" s="1006"/>
      <c r="C560" s="1006"/>
      <c r="D560" s="98" t="s">
        <v>999</v>
      </c>
      <c r="E560" s="76"/>
      <c r="F560" s="76"/>
      <c r="G560" s="76"/>
      <c r="H560" s="76"/>
      <c r="I560" s="76">
        <f>SUM(I557:I559)</f>
        <v>6311</v>
      </c>
      <c r="J560" s="76">
        <f>SUM(J557:J559)</f>
        <v>7250</v>
      </c>
      <c r="K560" s="76">
        <f>SUM(K557:K559)</f>
        <v>7858</v>
      </c>
      <c r="L560" s="75">
        <f>SUM(L557:L559)</f>
        <v>8809</v>
      </c>
    </row>
    <row r="561" spans="1:12" x14ac:dyDescent="0.2">
      <c r="A561" s="54"/>
      <c r="B561" s="54"/>
      <c r="C561" s="54"/>
      <c r="D561" s="55"/>
      <c r="E561" s="54"/>
      <c r="F561" s="54"/>
      <c r="G561" s="54"/>
      <c r="H561" s="54"/>
      <c r="I561" s="54"/>
      <c r="J561" s="54"/>
      <c r="K561" s="54"/>
      <c r="L561" s="54"/>
    </row>
    <row r="562" spans="1:12" ht="13.5" thickBot="1" x14ac:dyDescent="0.25">
      <c r="A562" s="971" t="s">
        <v>1009</v>
      </c>
      <c r="B562" s="971"/>
      <c r="C562" s="971"/>
      <c r="D562" s="971"/>
      <c r="E562" s="182"/>
      <c r="F562" s="182"/>
      <c r="G562" s="182"/>
      <c r="H562" s="182"/>
      <c r="I562" s="182"/>
      <c r="J562" s="182"/>
      <c r="K562" s="182"/>
      <c r="L562" s="182"/>
    </row>
    <row r="563" spans="1:12" ht="26.25" customHeight="1" x14ac:dyDescent="0.2">
      <c r="A563" s="1014" t="s">
        <v>1082</v>
      </c>
      <c r="B563" s="1013"/>
      <c r="C563" s="73" t="s">
        <v>941</v>
      </c>
      <c r="D563" s="72" t="s">
        <v>999</v>
      </c>
      <c r="E563" s="280"/>
      <c r="F563" s="279"/>
      <c r="G563" s="279"/>
      <c r="H563" s="279"/>
      <c r="I563" s="988">
        <f>'Интерактивный прайс-лист'!$F$26*VLOOKUP($C563,last!$B$1:$C$1698,2,0)</f>
        <v>158</v>
      </c>
      <c r="J563" s="989"/>
      <c r="K563" s="989"/>
      <c r="L563" s="990"/>
    </row>
    <row r="564" spans="1:12" x14ac:dyDescent="0.2">
      <c r="A564" s="975" t="s">
        <v>1081</v>
      </c>
      <c r="B564" s="86" t="s">
        <v>1007</v>
      </c>
      <c r="C564" s="70" t="s">
        <v>965</v>
      </c>
      <c r="D564" s="188" t="s">
        <v>999</v>
      </c>
      <c r="E564" s="277"/>
      <c r="F564" s="277"/>
      <c r="G564" s="277"/>
      <c r="H564" s="287"/>
      <c r="I564" s="979">
        <f>'Интерактивный прайс-лист'!$F$26*VLOOKUP($C564,last!$B$1:$C$1698,2,0)</f>
        <v>96</v>
      </c>
      <c r="J564" s="980"/>
      <c r="K564" s="980"/>
      <c r="L564" s="981"/>
    </row>
    <row r="565" spans="1:12" x14ac:dyDescent="0.2">
      <c r="A565" s="975"/>
      <c r="B565" s="68" t="s">
        <v>1007</v>
      </c>
      <c r="C565" s="67" t="s">
        <v>964</v>
      </c>
      <c r="D565" s="185" t="s">
        <v>999</v>
      </c>
      <c r="E565" s="276"/>
      <c r="F565" s="276"/>
      <c r="G565" s="276"/>
      <c r="H565" s="286"/>
      <c r="I565" s="979">
        <f>'Интерактивный прайс-лист'!$F$26*VLOOKUP($C565,last!$B$1:$C$1698,2,0)</f>
        <v>272</v>
      </c>
      <c r="J565" s="980"/>
      <c r="K565" s="980"/>
      <c r="L565" s="981"/>
    </row>
    <row r="566" spans="1:12" ht="13.5" thickBot="1" x14ac:dyDescent="0.25">
      <c r="A566" s="996"/>
      <c r="B566" s="100" t="s">
        <v>1022</v>
      </c>
      <c r="C566" s="99" t="s">
        <v>946</v>
      </c>
      <c r="D566" s="98" t="s">
        <v>999</v>
      </c>
      <c r="E566" s="274"/>
      <c r="F566" s="274"/>
      <c r="G566" s="274"/>
      <c r="H566" s="285"/>
      <c r="I566" s="1015">
        <f>'Интерактивный прайс-лист'!$F$26*VLOOKUP($C566,last!$B$1:$C$1698,2,0)</f>
        <v>195</v>
      </c>
      <c r="J566" s="1016"/>
      <c r="K566" s="1016"/>
      <c r="L566" s="1017"/>
    </row>
    <row r="567" spans="1:12" x14ac:dyDescent="0.2">
      <c r="A567" s="54"/>
      <c r="B567" s="54"/>
      <c r="C567" s="54"/>
      <c r="D567" s="55"/>
      <c r="E567" s="54"/>
      <c r="F567" s="54"/>
      <c r="G567" s="54"/>
      <c r="H567" s="54"/>
      <c r="I567" s="54"/>
      <c r="J567" s="54"/>
      <c r="K567" s="54"/>
      <c r="L567" s="54"/>
    </row>
    <row r="568" spans="1:12" x14ac:dyDescent="0.2">
      <c r="A568" s="54"/>
      <c r="B568" s="54"/>
      <c r="C568" s="54"/>
      <c r="D568" s="55"/>
      <c r="E568" s="54"/>
      <c r="F568" s="54"/>
      <c r="G568" s="54"/>
      <c r="H568" s="54"/>
      <c r="I568" s="54"/>
      <c r="J568" s="54"/>
      <c r="K568" s="54"/>
      <c r="L568" s="54"/>
    </row>
    <row r="569" spans="1:12" ht="13.5" thickBot="1" x14ac:dyDescent="0.25">
      <c r="A569" s="97" t="s">
        <v>1020</v>
      </c>
      <c r="B569" s="97"/>
      <c r="C569" s="97"/>
      <c r="D569" s="97" t="s">
        <v>1023</v>
      </c>
      <c r="E569" s="96"/>
      <c r="F569" s="96"/>
      <c r="G569" s="96"/>
      <c r="H569" s="96"/>
      <c r="I569" s="54"/>
      <c r="J569" s="54"/>
      <c r="K569" s="54"/>
      <c r="L569" s="54"/>
    </row>
    <row r="570" spans="1:12" x14ac:dyDescent="0.2">
      <c r="A570" s="879" t="s">
        <v>1019</v>
      </c>
      <c r="B570" s="880"/>
      <c r="C570" s="108"/>
      <c r="D570" s="107"/>
      <c r="E570" s="106"/>
      <c r="F570" s="106"/>
      <c r="G570" s="106"/>
      <c r="H570" s="106"/>
      <c r="I570" s="106" t="s">
        <v>728</v>
      </c>
      <c r="J570" s="106" t="s">
        <v>731</v>
      </c>
      <c r="K570" s="106" t="s">
        <v>730</v>
      </c>
      <c r="L570" s="105" t="s">
        <v>729</v>
      </c>
    </row>
    <row r="571" spans="1:12" x14ac:dyDescent="0.2">
      <c r="A571" s="1007" t="s">
        <v>1071</v>
      </c>
      <c r="B571" s="1008"/>
      <c r="C571" s="284"/>
      <c r="D571" s="283"/>
      <c r="E571" s="282"/>
      <c r="F571" s="282"/>
      <c r="G571" s="282"/>
      <c r="H571" s="282"/>
      <c r="I571" s="282" t="s">
        <v>928</v>
      </c>
      <c r="J571" s="282" t="s">
        <v>928</v>
      </c>
      <c r="K571" s="282" t="s">
        <v>928</v>
      </c>
      <c r="L571" s="281" t="s">
        <v>928</v>
      </c>
    </row>
    <row r="572" spans="1:12" ht="13.5" thickBot="1" x14ac:dyDescent="0.25">
      <c r="A572" s="890" t="s">
        <v>1018</v>
      </c>
      <c r="B572" s="891"/>
      <c r="C572" s="104"/>
      <c r="D572" s="103"/>
      <c r="E572" s="102"/>
      <c r="F572" s="102"/>
      <c r="G572" s="102"/>
      <c r="H572" s="102"/>
      <c r="I572" s="102" t="s">
        <v>54</v>
      </c>
      <c r="J572" s="102" t="s">
        <v>53</v>
      </c>
      <c r="K572" s="102" t="s">
        <v>52</v>
      </c>
      <c r="L572" s="101" t="s">
        <v>96</v>
      </c>
    </row>
    <row r="573" spans="1:12" x14ac:dyDescent="0.2">
      <c r="A573" s="889" t="s">
        <v>1017</v>
      </c>
      <c r="B573" s="893"/>
      <c r="C573" s="86" t="s">
        <v>1015</v>
      </c>
      <c r="D573" s="188" t="s">
        <v>1014</v>
      </c>
      <c r="E573" s="84"/>
      <c r="F573" s="84"/>
      <c r="G573" s="84"/>
      <c r="H573" s="84"/>
      <c r="I573" s="138">
        <v>6.8</v>
      </c>
      <c r="J573" s="138">
        <v>9.5</v>
      </c>
      <c r="K573" s="138">
        <v>12</v>
      </c>
      <c r="L573" s="121">
        <v>13.4</v>
      </c>
    </row>
    <row r="574" spans="1:12" x14ac:dyDescent="0.2">
      <c r="A574" s="865" t="s">
        <v>1016</v>
      </c>
      <c r="B574" s="867"/>
      <c r="C574" s="82" t="s">
        <v>1015</v>
      </c>
      <c r="D574" s="185" t="s">
        <v>1014</v>
      </c>
      <c r="E574" s="81"/>
      <c r="F574" s="81"/>
      <c r="G574" s="81"/>
      <c r="H574" s="81"/>
      <c r="I574" s="135">
        <v>7.5</v>
      </c>
      <c r="J574" s="135">
        <v>10.8</v>
      </c>
      <c r="K574" s="135">
        <v>13.5</v>
      </c>
      <c r="L574" s="118">
        <v>15.5</v>
      </c>
    </row>
    <row r="575" spans="1:12" x14ac:dyDescent="0.2">
      <c r="A575" s="865" t="s">
        <v>1012</v>
      </c>
      <c r="B575" s="867"/>
      <c r="C575" s="867"/>
      <c r="D575" s="185" t="s">
        <v>999</v>
      </c>
      <c r="E575" s="79"/>
      <c r="F575" s="79"/>
      <c r="G575" s="79"/>
      <c r="H575" s="79"/>
      <c r="I575" s="79">
        <f>'Интерактивный прайс-лист'!$F$26*VLOOKUP(I570,last!$B$1:$C$2082,2,0)</f>
        <v>2161</v>
      </c>
      <c r="J575" s="79">
        <f>'Интерактивный прайс-лист'!$F$26*VLOOKUP(J570,last!$B$1:$C$2082,2,0)</f>
        <v>2549</v>
      </c>
      <c r="K575" s="79">
        <f>'Интерактивный прайс-лист'!$F$26*VLOOKUP(K570,last!$B$1:$C$2082,2,0)</f>
        <v>2606</v>
      </c>
      <c r="L575" s="78">
        <f>'Интерактивный прайс-лист'!$F$26*VLOOKUP(L570,last!$B$1:$C$2082,2,0)</f>
        <v>2829</v>
      </c>
    </row>
    <row r="576" spans="1:12" x14ac:dyDescent="0.2">
      <c r="A576" s="865" t="s">
        <v>1070</v>
      </c>
      <c r="B576" s="867"/>
      <c r="C576" s="67" t="s">
        <v>1083</v>
      </c>
      <c r="D576" s="185" t="s">
        <v>999</v>
      </c>
      <c r="E576" s="79"/>
      <c r="F576" s="79"/>
      <c r="G576" s="79"/>
      <c r="H576" s="79"/>
      <c r="I576" s="79">
        <f>'Интерактивный прайс-лист'!$F$26*VLOOKUP(I571,last!$B$1:$C$2082,2,0)</f>
        <v>1201</v>
      </c>
      <c r="J576" s="79">
        <f>'Интерактивный прайс-лист'!$F$26*VLOOKUP(J571,last!$B$1:$C$2082,2,0)</f>
        <v>1201</v>
      </c>
      <c r="K576" s="79">
        <f>'Интерактивный прайс-лист'!$F$26*VLOOKUP(K571,last!$B$1:$C$2082,2,0)</f>
        <v>1201</v>
      </c>
      <c r="L576" s="78">
        <f>'Интерактивный прайс-лист'!$F$26*VLOOKUP(L571,last!$B$1:$C$2082,2,0)</f>
        <v>1201</v>
      </c>
    </row>
    <row r="577" spans="1:12" x14ac:dyDescent="0.2">
      <c r="A577" s="865" t="s">
        <v>1011</v>
      </c>
      <c r="B577" s="867"/>
      <c r="C577" s="867"/>
      <c r="D577" s="185" t="s">
        <v>999</v>
      </c>
      <c r="E577" s="79"/>
      <c r="F577" s="79"/>
      <c r="G577" s="79"/>
      <c r="H577" s="79"/>
      <c r="I577" s="79">
        <f>'Интерактивный прайс-лист'!$F$26*VLOOKUP(I572,last!$B$1:$C$2082,2,0)</f>
        <v>3600</v>
      </c>
      <c r="J577" s="79">
        <f>'Интерактивный прайс-лист'!$F$26*VLOOKUP(J572,last!$B$1:$C$2082,2,0)</f>
        <v>4151</v>
      </c>
      <c r="K577" s="79">
        <f>'Интерактивный прайс-лист'!$F$26*VLOOKUP(K572,last!$B$1:$C$2082,2,0)</f>
        <v>4702</v>
      </c>
      <c r="L577" s="78">
        <f>'Интерактивный прайс-лист'!$F$26*VLOOKUP(L572,last!$B$1:$C$2082,2,0)</f>
        <v>5430</v>
      </c>
    </row>
    <row r="578" spans="1:12" ht="13.5" thickBot="1" x14ac:dyDescent="0.25">
      <c r="A578" s="1005" t="s">
        <v>1028</v>
      </c>
      <c r="B578" s="1006"/>
      <c r="C578" s="1006"/>
      <c r="D578" s="98" t="s">
        <v>999</v>
      </c>
      <c r="E578" s="76"/>
      <c r="F578" s="76"/>
      <c r="G578" s="76"/>
      <c r="H578" s="76"/>
      <c r="I578" s="76">
        <f>SUM(I575:I577)</f>
        <v>6962</v>
      </c>
      <c r="J578" s="76">
        <f>SUM(J575:J577)</f>
        <v>7901</v>
      </c>
      <c r="K578" s="76">
        <f>SUM(K575:K577)</f>
        <v>8509</v>
      </c>
      <c r="L578" s="75">
        <f>SUM(L575:L577)</f>
        <v>9460</v>
      </c>
    </row>
    <row r="579" spans="1:12" x14ac:dyDescent="0.2">
      <c r="A579" s="54"/>
      <c r="B579" s="54"/>
      <c r="C579" s="54"/>
      <c r="D579" s="55"/>
      <c r="E579" s="54"/>
      <c r="F579" s="54"/>
      <c r="G579" s="54"/>
      <c r="H579" s="54"/>
      <c r="I579" s="54"/>
      <c r="J579" s="54"/>
      <c r="K579" s="54"/>
      <c r="L579" s="54"/>
    </row>
    <row r="580" spans="1:12" ht="13.5" thickBot="1" x14ac:dyDescent="0.25">
      <c r="A580" s="971" t="s">
        <v>1009</v>
      </c>
      <c r="B580" s="971"/>
      <c r="C580" s="971"/>
      <c r="D580" s="971"/>
      <c r="E580" s="182"/>
      <c r="F580" s="182"/>
      <c r="G580" s="182"/>
      <c r="H580" s="182"/>
      <c r="I580" s="182"/>
      <c r="J580" s="182"/>
      <c r="K580" s="182"/>
      <c r="L580" s="182"/>
    </row>
    <row r="581" spans="1:12" ht="26.25" customHeight="1" x14ac:dyDescent="0.2">
      <c r="A581" s="1014" t="s">
        <v>1082</v>
      </c>
      <c r="B581" s="1013"/>
      <c r="C581" s="73" t="s">
        <v>941</v>
      </c>
      <c r="D581" s="72" t="s">
        <v>999</v>
      </c>
      <c r="E581" s="280"/>
      <c r="F581" s="279"/>
      <c r="G581" s="279"/>
      <c r="H581" s="279"/>
      <c r="I581" s="988">
        <f>'Интерактивный прайс-лист'!$F$26*VLOOKUP($C581,last!$B$1:$C$1698,2,0)</f>
        <v>158</v>
      </c>
      <c r="J581" s="989"/>
      <c r="K581" s="989"/>
      <c r="L581" s="990"/>
    </row>
    <row r="582" spans="1:12" x14ac:dyDescent="0.2">
      <c r="A582" s="975" t="s">
        <v>1081</v>
      </c>
      <c r="B582" s="86" t="s">
        <v>1007</v>
      </c>
      <c r="C582" s="70" t="s">
        <v>965</v>
      </c>
      <c r="D582" s="188" t="s">
        <v>999</v>
      </c>
      <c r="E582" s="277"/>
      <c r="F582" s="277"/>
      <c r="G582" s="277"/>
      <c r="H582" s="287"/>
      <c r="I582" s="979">
        <f>'Интерактивный прайс-лист'!$F$26*VLOOKUP($C582,last!$B$1:$C$1698,2,0)</f>
        <v>96</v>
      </c>
      <c r="J582" s="980"/>
      <c r="K582" s="980"/>
      <c r="L582" s="981"/>
    </row>
    <row r="583" spans="1:12" x14ac:dyDescent="0.2">
      <c r="A583" s="975"/>
      <c r="B583" s="68" t="s">
        <v>1007</v>
      </c>
      <c r="C583" s="67" t="s">
        <v>964</v>
      </c>
      <c r="D583" s="185" t="s">
        <v>999</v>
      </c>
      <c r="E583" s="276"/>
      <c r="F583" s="276"/>
      <c r="G583" s="276"/>
      <c r="H583" s="286"/>
      <c r="I583" s="979">
        <f>'Интерактивный прайс-лист'!$F$26*VLOOKUP($C583,last!$B$1:$C$1698,2,0)</f>
        <v>272</v>
      </c>
      <c r="J583" s="980"/>
      <c r="K583" s="980"/>
      <c r="L583" s="981"/>
    </row>
    <row r="584" spans="1:12" ht="13.5" thickBot="1" x14ac:dyDescent="0.25">
      <c r="A584" s="996"/>
      <c r="B584" s="100" t="s">
        <v>1022</v>
      </c>
      <c r="C584" s="99" t="s">
        <v>946</v>
      </c>
      <c r="D584" s="98" t="s">
        <v>999</v>
      </c>
      <c r="E584" s="274"/>
      <c r="F584" s="274"/>
      <c r="G584" s="274"/>
      <c r="H584" s="285"/>
      <c r="I584" s="1015">
        <f>'Интерактивный прайс-лист'!$F$26*VLOOKUP($C584,last!$B$1:$C$1698,2,0)</f>
        <v>195</v>
      </c>
      <c r="J584" s="1016"/>
      <c r="K584" s="1016"/>
      <c r="L584" s="1017"/>
    </row>
    <row r="585" spans="1:12" x14ac:dyDescent="0.2">
      <c r="A585" s="54"/>
      <c r="B585" s="54"/>
      <c r="C585" s="54"/>
      <c r="D585" s="55"/>
      <c r="E585" s="54"/>
      <c r="F585" s="54"/>
      <c r="G585" s="54"/>
      <c r="H585" s="54"/>
      <c r="I585" s="54"/>
      <c r="J585" s="54"/>
      <c r="K585" s="54"/>
      <c r="L585" s="54"/>
    </row>
    <row r="586" spans="1:12" x14ac:dyDescent="0.2">
      <c r="A586" s="54"/>
      <c r="B586" s="54"/>
      <c r="C586" s="54"/>
      <c r="D586" s="55"/>
      <c r="E586" s="54"/>
      <c r="F586" s="54"/>
      <c r="G586" s="54"/>
      <c r="H586" s="2"/>
      <c r="I586" s="2"/>
      <c r="J586" s="54"/>
      <c r="K586" s="54"/>
      <c r="L586" s="54"/>
    </row>
    <row r="587" spans="1:12" ht="13.5" thickBot="1" x14ac:dyDescent="0.25">
      <c r="A587" s="97" t="s">
        <v>1020</v>
      </c>
      <c r="B587" s="97"/>
      <c r="C587" s="97"/>
      <c r="D587" s="97" t="s">
        <v>1023</v>
      </c>
      <c r="E587" s="96"/>
      <c r="F587" s="96"/>
      <c r="G587" s="96"/>
      <c r="H587" s="96"/>
      <c r="I587" s="54"/>
      <c r="J587" s="54"/>
      <c r="K587" s="54"/>
      <c r="L587" s="54"/>
    </row>
    <row r="588" spans="1:12" x14ac:dyDescent="0.2">
      <c r="A588" s="879" t="s">
        <v>1019</v>
      </c>
      <c r="B588" s="880"/>
      <c r="C588" s="108"/>
      <c r="D588" s="107"/>
      <c r="E588" s="106"/>
      <c r="F588" s="106"/>
      <c r="G588" s="106"/>
      <c r="H588" s="106"/>
      <c r="I588" s="106"/>
      <c r="J588" s="106" t="s">
        <v>731</v>
      </c>
      <c r="K588" s="106" t="s">
        <v>730</v>
      </c>
      <c r="L588" s="105" t="s">
        <v>729</v>
      </c>
    </row>
    <row r="589" spans="1:12" x14ac:dyDescent="0.2">
      <c r="A589" s="1007" t="s">
        <v>1071</v>
      </c>
      <c r="B589" s="1008"/>
      <c r="C589" s="284"/>
      <c r="D589" s="283"/>
      <c r="E589" s="282"/>
      <c r="F589" s="282"/>
      <c r="G589" s="282"/>
      <c r="H589" s="282"/>
      <c r="I589" s="282"/>
      <c r="J589" s="282" t="s">
        <v>929</v>
      </c>
      <c r="K589" s="282" t="s">
        <v>929</v>
      </c>
      <c r="L589" s="281" t="s">
        <v>929</v>
      </c>
    </row>
    <row r="590" spans="1:12" ht="13.5" thickBot="1" x14ac:dyDescent="0.25">
      <c r="A590" s="890" t="s">
        <v>1018</v>
      </c>
      <c r="B590" s="891"/>
      <c r="C590" s="104"/>
      <c r="D590" s="103"/>
      <c r="E590" s="102"/>
      <c r="F590" s="102"/>
      <c r="G590" s="102"/>
      <c r="H590" s="102"/>
      <c r="I590" s="102"/>
      <c r="J590" s="102" t="s">
        <v>51</v>
      </c>
      <c r="K590" s="102" t="s">
        <v>50</v>
      </c>
      <c r="L590" s="101" t="s">
        <v>95</v>
      </c>
    </row>
    <row r="591" spans="1:12" x14ac:dyDescent="0.2">
      <c r="A591" s="889" t="s">
        <v>1017</v>
      </c>
      <c r="B591" s="893"/>
      <c r="C591" s="86" t="s">
        <v>1015</v>
      </c>
      <c r="D591" s="188" t="s">
        <v>1014</v>
      </c>
      <c r="E591" s="84"/>
      <c r="F591" s="84"/>
      <c r="G591" s="84"/>
      <c r="H591" s="84"/>
      <c r="I591" s="138"/>
      <c r="J591" s="138">
        <v>9.5</v>
      </c>
      <c r="K591" s="138">
        <v>12</v>
      </c>
      <c r="L591" s="121">
        <v>13.4</v>
      </c>
    </row>
    <row r="592" spans="1:12" x14ac:dyDescent="0.2">
      <c r="A592" s="865" t="s">
        <v>1016</v>
      </c>
      <c r="B592" s="867"/>
      <c r="C592" s="82" t="s">
        <v>1015</v>
      </c>
      <c r="D592" s="185" t="s">
        <v>1014</v>
      </c>
      <c r="E592" s="81"/>
      <c r="F592" s="81"/>
      <c r="G592" s="81"/>
      <c r="H592" s="81"/>
      <c r="I592" s="135"/>
      <c r="J592" s="135">
        <v>10.8</v>
      </c>
      <c r="K592" s="135">
        <v>13.5</v>
      </c>
      <c r="L592" s="118">
        <v>15.5</v>
      </c>
    </row>
    <row r="593" spans="1:12" x14ac:dyDescent="0.2">
      <c r="A593" s="865" t="s">
        <v>1012</v>
      </c>
      <c r="B593" s="867"/>
      <c r="C593" s="867"/>
      <c r="D593" s="185" t="s">
        <v>999</v>
      </c>
      <c r="E593" s="79"/>
      <c r="F593" s="79"/>
      <c r="G593" s="79"/>
      <c r="H593" s="79"/>
      <c r="I593" s="79"/>
      <c r="J593" s="79">
        <f>'Интерактивный прайс-лист'!$F$26*VLOOKUP(J588,last!$B$1:$C$2082,2,0)</f>
        <v>2549</v>
      </c>
      <c r="K593" s="79">
        <f>'Интерактивный прайс-лист'!$F$26*VLOOKUP(K588,last!$B$1:$C$2082,2,0)</f>
        <v>2606</v>
      </c>
      <c r="L593" s="78">
        <f>'Интерактивный прайс-лист'!$F$26*VLOOKUP(L588,last!$B$1:$C$2082,2,0)</f>
        <v>2829</v>
      </c>
    </row>
    <row r="594" spans="1:12" x14ac:dyDescent="0.2">
      <c r="A594" s="865" t="s">
        <v>1070</v>
      </c>
      <c r="B594" s="867"/>
      <c r="C594" s="67" t="s">
        <v>929</v>
      </c>
      <c r="D594" s="185" t="s">
        <v>999</v>
      </c>
      <c r="E594" s="79"/>
      <c r="F594" s="79"/>
      <c r="G594" s="79"/>
      <c r="H594" s="79"/>
      <c r="I594" s="79"/>
      <c r="J594" s="79">
        <f>'Интерактивный прайс-лист'!$F$26*VLOOKUP(J589,last!$B$1:$C$2082,2,0)</f>
        <v>504</v>
      </c>
      <c r="K594" s="79">
        <f>'Интерактивный прайс-лист'!$F$26*VLOOKUP(K589,last!$B$1:$C$2082,2,0)</f>
        <v>504</v>
      </c>
      <c r="L594" s="78">
        <f>'Интерактивный прайс-лист'!$F$26*VLOOKUP(L589,last!$B$1:$C$2082,2,0)</f>
        <v>504</v>
      </c>
    </row>
    <row r="595" spans="1:12" x14ac:dyDescent="0.2">
      <c r="A595" s="865" t="s">
        <v>1011</v>
      </c>
      <c r="B595" s="867"/>
      <c r="C595" s="867"/>
      <c r="D595" s="185" t="s">
        <v>999</v>
      </c>
      <c r="E595" s="79"/>
      <c r="F595" s="79"/>
      <c r="G595" s="79"/>
      <c r="H595" s="79"/>
      <c r="I595" s="79"/>
      <c r="J595" s="79">
        <f>'Интерактивный прайс-лист'!$F$26*VLOOKUP(J590,last!$B$1:$C$2082,2,0)</f>
        <v>4151</v>
      </c>
      <c r="K595" s="79">
        <f>'Интерактивный прайс-лист'!$F$26*VLOOKUP(K590,last!$B$1:$C$2082,2,0)</f>
        <v>4702</v>
      </c>
      <c r="L595" s="78">
        <f>'Интерактивный прайс-лист'!$F$26*VLOOKUP(L590,last!$B$1:$C$2082,2,0)</f>
        <v>5430</v>
      </c>
    </row>
    <row r="596" spans="1:12" ht="13.5" thickBot="1" x14ac:dyDescent="0.25">
      <c r="A596" s="1005" t="s">
        <v>1028</v>
      </c>
      <c r="B596" s="1006"/>
      <c r="C596" s="1006"/>
      <c r="D596" s="98" t="s">
        <v>999</v>
      </c>
      <c r="E596" s="76"/>
      <c r="F596" s="76"/>
      <c r="G596" s="76"/>
      <c r="H596" s="76"/>
      <c r="I596" s="76"/>
      <c r="J596" s="76">
        <f>SUM(J593:J595)</f>
        <v>7204</v>
      </c>
      <c r="K596" s="76">
        <f>SUM(K593:K595)</f>
        <v>7812</v>
      </c>
      <c r="L596" s="75">
        <f>SUM(L593:L595)</f>
        <v>8763</v>
      </c>
    </row>
    <row r="597" spans="1:12" x14ac:dyDescent="0.2">
      <c r="A597" s="54"/>
      <c r="B597" s="54"/>
      <c r="C597" s="54"/>
      <c r="D597" s="55"/>
      <c r="E597" s="54"/>
      <c r="F597" s="54"/>
      <c r="G597" s="54"/>
      <c r="H597" s="54"/>
      <c r="I597" s="54"/>
      <c r="J597" s="54"/>
      <c r="K597" s="54"/>
      <c r="L597" s="54"/>
    </row>
    <row r="598" spans="1:12" ht="13.5" thickBot="1" x14ac:dyDescent="0.25">
      <c r="A598" s="971" t="s">
        <v>1009</v>
      </c>
      <c r="B598" s="971"/>
      <c r="C598" s="971"/>
      <c r="D598" s="971"/>
      <c r="E598" s="182"/>
      <c r="F598" s="182"/>
      <c r="G598" s="182"/>
      <c r="H598" s="182"/>
      <c r="I598" s="182"/>
      <c r="J598" s="182"/>
      <c r="K598" s="182"/>
      <c r="L598" s="182"/>
    </row>
    <row r="599" spans="1:12" ht="26.25" customHeight="1" x14ac:dyDescent="0.2">
      <c r="A599" s="1014" t="s">
        <v>1082</v>
      </c>
      <c r="B599" s="1013"/>
      <c r="C599" s="73" t="s">
        <v>941</v>
      </c>
      <c r="D599" s="72" t="s">
        <v>999</v>
      </c>
      <c r="E599" s="280"/>
      <c r="F599" s="279"/>
      <c r="G599" s="279"/>
      <c r="H599" s="279"/>
      <c r="I599" s="278"/>
      <c r="J599" s="988">
        <f>'Интерактивный прайс-лист'!$F$26*VLOOKUP($C599,last!$B$1:$C$1698,2,0)</f>
        <v>158</v>
      </c>
      <c r="K599" s="989"/>
      <c r="L599" s="990"/>
    </row>
    <row r="600" spans="1:12" x14ac:dyDescent="0.2">
      <c r="A600" s="975" t="s">
        <v>1081</v>
      </c>
      <c r="B600" s="86" t="s">
        <v>1007</v>
      </c>
      <c r="C600" s="70" t="s">
        <v>965</v>
      </c>
      <c r="D600" s="188" t="s">
        <v>999</v>
      </c>
      <c r="E600" s="277"/>
      <c r="F600" s="277"/>
      <c r="G600" s="277"/>
      <c r="H600" s="277"/>
      <c r="I600" s="275"/>
      <c r="J600" s="979">
        <f>'Интерактивный прайс-лист'!$F$26*VLOOKUP($C600,last!$B$1:$C$1698,2,0)</f>
        <v>96</v>
      </c>
      <c r="K600" s="980"/>
      <c r="L600" s="981"/>
    </row>
    <row r="601" spans="1:12" x14ac:dyDescent="0.2">
      <c r="A601" s="975"/>
      <c r="B601" s="68" t="s">
        <v>1007</v>
      </c>
      <c r="C601" s="67" t="s">
        <v>964</v>
      </c>
      <c r="D601" s="185" t="s">
        <v>999</v>
      </c>
      <c r="E601" s="276"/>
      <c r="F601" s="276"/>
      <c r="G601" s="276"/>
      <c r="H601" s="276"/>
      <c r="I601" s="275"/>
      <c r="J601" s="979">
        <f>'Интерактивный прайс-лист'!$F$26*VLOOKUP($C601,last!$B$1:$C$1698,2,0)</f>
        <v>272</v>
      </c>
      <c r="K601" s="980"/>
      <c r="L601" s="981"/>
    </row>
    <row r="602" spans="1:12" ht="13.5" thickBot="1" x14ac:dyDescent="0.25">
      <c r="A602" s="996"/>
      <c r="B602" s="100" t="s">
        <v>1022</v>
      </c>
      <c r="C602" s="99" t="s">
        <v>946</v>
      </c>
      <c r="D602" s="98" t="s">
        <v>999</v>
      </c>
      <c r="E602" s="274"/>
      <c r="F602" s="274"/>
      <c r="G602" s="274"/>
      <c r="H602" s="274"/>
      <c r="I602" s="273"/>
      <c r="J602" s="1015">
        <f>'Интерактивный прайс-лист'!$F$26*VLOOKUP($C602,last!$B$1:$C$1698,2,0)</f>
        <v>195</v>
      </c>
      <c r="K602" s="1016"/>
      <c r="L602" s="1017"/>
    </row>
    <row r="603" spans="1:12" x14ac:dyDescent="0.2">
      <c r="A603" s="54"/>
      <c r="B603" s="54"/>
      <c r="C603" s="54"/>
      <c r="D603" s="55"/>
      <c r="E603" s="54"/>
      <c r="F603" s="54"/>
      <c r="G603" s="54"/>
      <c r="H603" s="54"/>
      <c r="I603" s="54"/>
      <c r="J603" s="54"/>
      <c r="K603" s="54"/>
      <c r="L603" s="54"/>
    </row>
    <row r="604" spans="1:12" x14ac:dyDescent="0.2">
      <c r="A604" s="54"/>
      <c r="B604" s="54"/>
      <c r="C604" s="54"/>
      <c r="D604" s="55"/>
      <c r="E604" s="54"/>
      <c r="F604" s="54"/>
      <c r="G604" s="54"/>
      <c r="H604" s="54"/>
      <c r="I604" s="54"/>
      <c r="J604" s="54"/>
      <c r="K604" s="54"/>
      <c r="L604" s="54"/>
    </row>
    <row r="605" spans="1:12" ht="13.5" thickBot="1" x14ac:dyDescent="0.25">
      <c r="A605" s="97" t="s">
        <v>1020</v>
      </c>
      <c r="B605" s="97"/>
      <c r="C605" s="97"/>
      <c r="D605" s="97" t="s">
        <v>1023</v>
      </c>
      <c r="E605" s="96"/>
      <c r="F605" s="96"/>
      <c r="G605" s="96"/>
      <c r="H605" s="96"/>
      <c r="I605" s="54"/>
      <c r="J605" s="54"/>
      <c r="K605" s="54"/>
      <c r="L605" s="54"/>
    </row>
    <row r="606" spans="1:12" x14ac:dyDescent="0.2">
      <c r="A606" s="879" t="s">
        <v>1019</v>
      </c>
      <c r="B606" s="880"/>
      <c r="C606" s="108"/>
      <c r="D606" s="107"/>
      <c r="E606" s="106"/>
      <c r="F606" s="106"/>
      <c r="G606" s="106"/>
      <c r="H606" s="106"/>
      <c r="I606" s="106"/>
      <c r="J606" s="106" t="s">
        <v>731</v>
      </c>
      <c r="K606" s="106" t="s">
        <v>730</v>
      </c>
      <c r="L606" s="105" t="s">
        <v>729</v>
      </c>
    </row>
    <row r="607" spans="1:12" x14ac:dyDescent="0.2">
      <c r="A607" s="1007" t="s">
        <v>1071</v>
      </c>
      <c r="B607" s="1008"/>
      <c r="C607" s="284"/>
      <c r="D607" s="283"/>
      <c r="E607" s="282"/>
      <c r="F607" s="282"/>
      <c r="G607" s="282"/>
      <c r="H607" s="282"/>
      <c r="I607" s="282"/>
      <c r="J607" s="282" t="s">
        <v>927</v>
      </c>
      <c r="K607" s="282" t="s">
        <v>927</v>
      </c>
      <c r="L607" s="281" t="s">
        <v>927</v>
      </c>
    </row>
    <row r="608" spans="1:12" ht="13.5" thickBot="1" x14ac:dyDescent="0.25">
      <c r="A608" s="890" t="s">
        <v>1018</v>
      </c>
      <c r="B608" s="891"/>
      <c r="C608" s="104"/>
      <c r="D608" s="103"/>
      <c r="E608" s="102"/>
      <c r="F608" s="102"/>
      <c r="G608" s="102"/>
      <c r="H608" s="102"/>
      <c r="I608" s="102"/>
      <c r="J608" s="102" t="s">
        <v>51</v>
      </c>
      <c r="K608" s="102" t="s">
        <v>50</v>
      </c>
      <c r="L608" s="101" t="s">
        <v>95</v>
      </c>
    </row>
    <row r="609" spans="1:12" x14ac:dyDescent="0.2">
      <c r="A609" s="889" t="s">
        <v>1017</v>
      </c>
      <c r="B609" s="893"/>
      <c r="C609" s="86" t="s">
        <v>1015</v>
      </c>
      <c r="D609" s="188" t="s">
        <v>1014</v>
      </c>
      <c r="E609" s="84"/>
      <c r="F609" s="84"/>
      <c r="G609" s="84"/>
      <c r="H609" s="84"/>
      <c r="I609" s="138"/>
      <c r="J609" s="138">
        <v>9.5</v>
      </c>
      <c r="K609" s="138">
        <v>12</v>
      </c>
      <c r="L609" s="121">
        <v>13.4</v>
      </c>
    </row>
    <row r="610" spans="1:12" x14ac:dyDescent="0.2">
      <c r="A610" s="865" t="s">
        <v>1016</v>
      </c>
      <c r="B610" s="867"/>
      <c r="C610" s="82" t="s">
        <v>1015</v>
      </c>
      <c r="D610" s="185" t="s">
        <v>1014</v>
      </c>
      <c r="E610" s="81"/>
      <c r="F610" s="81"/>
      <c r="G610" s="81"/>
      <c r="H610" s="81"/>
      <c r="I610" s="135"/>
      <c r="J610" s="135">
        <v>10.8</v>
      </c>
      <c r="K610" s="135">
        <v>13.5</v>
      </c>
      <c r="L610" s="118">
        <v>15.5</v>
      </c>
    </row>
    <row r="611" spans="1:12" x14ac:dyDescent="0.2">
      <c r="A611" s="865" t="s">
        <v>1012</v>
      </c>
      <c r="B611" s="867"/>
      <c r="C611" s="867"/>
      <c r="D611" s="185" t="s">
        <v>999</v>
      </c>
      <c r="E611" s="79"/>
      <c r="F611" s="79"/>
      <c r="G611" s="79"/>
      <c r="H611" s="79"/>
      <c r="I611" s="79"/>
      <c r="J611" s="79">
        <f>'Интерактивный прайс-лист'!$F$26*VLOOKUP(J606,last!$B$1:$C$2082,2,0)</f>
        <v>2549</v>
      </c>
      <c r="K611" s="79">
        <f>'Интерактивный прайс-лист'!$F$26*VLOOKUP(K606,last!$B$1:$C$2082,2,0)</f>
        <v>2606</v>
      </c>
      <c r="L611" s="78">
        <f>'Интерактивный прайс-лист'!$F$26*VLOOKUP(L606,last!$B$1:$C$2082,2,0)</f>
        <v>2829</v>
      </c>
    </row>
    <row r="612" spans="1:12" x14ac:dyDescent="0.2">
      <c r="A612" s="865" t="s">
        <v>1070</v>
      </c>
      <c r="B612" s="867"/>
      <c r="C612" s="67" t="s">
        <v>927</v>
      </c>
      <c r="D612" s="185" t="s">
        <v>999</v>
      </c>
      <c r="E612" s="79"/>
      <c r="F612" s="79"/>
      <c r="G612" s="79"/>
      <c r="H612" s="79"/>
      <c r="I612" s="79"/>
      <c r="J612" s="79">
        <f>'Интерактивный прайс-лист'!$F$26*VLOOKUP(J607,last!$B$1:$C$2082,2,0)</f>
        <v>550</v>
      </c>
      <c r="K612" s="79">
        <f>'Интерактивный прайс-лист'!$F$26*VLOOKUP(K607,last!$B$1:$C$2082,2,0)</f>
        <v>550</v>
      </c>
      <c r="L612" s="78">
        <f>'Интерактивный прайс-лист'!$F$26*VLOOKUP(L607,last!$B$1:$C$2082,2,0)</f>
        <v>550</v>
      </c>
    </row>
    <row r="613" spans="1:12" x14ac:dyDescent="0.2">
      <c r="A613" s="865" t="s">
        <v>1011</v>
      </c>
      <c r="B613" s="867"/>
      <c r="C613" s="867"/>
      <c r="D613" s="185" t="s">
        <v>999</v>
      </c>
      <c r="E613" s="79"/>
      <c r="F613" s="79"/>
      <c r="G613" s="79"/>
      <c r="H613" s="79"/>
      <c r="I613" s="79"/>
      <c r="J613" s="79">
        <f>'Интерактивный прайс-лист'!$F$26*VLOOKUP(J608,last!$B$1:$C$2082,2,0)</f>
        <v>4151</v>
      </c>
      <c r="K613" s="79">
        <f>'Интерактивный прайс-лист'!$F$26*VLOOKUP(K608,last!$B$1:$C$2082,2,0)</f>
        <v>4702</v>
      </c>
      <c r="L613" s="78">
        <f>'Интерактивный прайс-лист'!$F$26*VLOOKUP(L608,last!$B$1:$C$2082,2,0)</f>
        <v>5430</v>
      </c>
    </row>
    <row r="614" spans="1:12" ht="13.5" thickBot="1" x14ac:dyDescent="0.25">
      <c r="A614" s="1005" t="s">
        <v>1028</v>
      </c>
      <c r="B614" s="1006"/>
      <c r="C614" s="1006"/>
      <c r="D614" s="98" t="s">
        <v>999</v>
      </c>
      <c r="E614" s="76"/>
      <c r="F614" s="76"/>
      <c r="G614" s="76"/>
      <c r="H614" s="76"/>
      <c r="I614" s="76"/>
      <c r="J614" s="76">
        <f>SUM(J611:J613)</f>
        <v>7250</v>
      </c>
      <c r="K614" s="76">
        <f>SUM(K611:K613)</f>
        <v>7858</v>
      </c>
      <c r="L614" s="75">
        <f>SUM(L611:L613)</f>
        <v>8809</v>
      </c>
    </row>
    <row r="615" spans="1:12" x14ac:dyDescent="0.2">
      <c r="A615" s="54"/>
      <c r="B615" s="54"/>
      <c r="C615" s="54"/>
      <c r="D615" s="55"/>
      <c r="E615" s="54"/>
      <c r="F615" s="54"/>
      <c r="G615" s="54"/>
      <c r="H615" s="54"/>
      <c r="I615" s="54"/>
      <c r="J615" s="54"/>
      <c r="K615" s="54"/>
      <c r="L615" s="54"/>
    </row>
    <row r="616" spans="1:12" ht="13.5" thickBot="1" x14ac:dyDescent="0.25">
      <c r="A616" s="971" t="s">
        <v>1009</v>
      </c>
      <c r="B616" s="971"/>
      <c r="C616" s="971"/>
      <c r="D616" s="971"/>
      <c r="E616" s="182"/>
      <c r="F616" s="182"/>
      <c r="G616" s="182"/>
      <c r="H616" s="182"/>
      <c r="I616" s="182"/>
      <c r="J616" s="182"/>
      <c r="K616" s="182"/>
      <c r="L616" s="182"/>
    </row>
    <row r="617" spans="1:12" ht="26.25" customHeight="1" x14ac:dyDescent="0.2">
      <c r="A617" s="1014" t="s">
        <v>1082</v>
      </c>
      <c r="B617" s="1013"/>
      <c r="C617" s="73" t="s">
        <v>941</v>
      </c>
      <c r="D617" s="72" t="s">
        <v>999</v>
      </c>
      <c r="E617" s="280"/>
      <c r="F617" s="279"/>
      <c r="G617" s="279"/>
      <c r="H617" s="279"/>
      <c r="I617" s="278"/>
      <c r="J617" s="988">
        <f>'Интерактивный прайс-лист'!$F$26*VLOOKUP($C617,last!$B$1:$C$1698,2,0)</f>
        <v>158</v>
      </c>
      <c r="K617" s="989"/>
      <c r="L617" s="990"/>
    </row>
    <row r="618" spans="1:12" x14ac:dyDescent="0.2">
      <c r="A618" s="975" t="s">
        <v>1081</v>
      </c>
      <c r="B618" s="86" t="s">
        <v>1007</v>
      </c>
      <c r="C618" s="70" t="s">
        <v>965</v>
      </c>
      <c r="D618" s="188" t="s">
        <v>999</v>
      </c>
      <c r="E618" s="277"/>
      <c r="F618" s="277"/>
      <c r="G618" s="277"/>
      <c r="H618" s="277"/>
      <c r="I618" s="275"/>
      <c r="J618" s="979">
        <f>'Интерактивный прайс-лист'!$F$26*VLOOKUP($C618,last!$B$1:$C$1698,2,0)</f>
        <v>96</v>
      </c>
      <c r="K618" s="980"/>
      <c r="L618" s="981"/>
    </row>
    <row r="619" spans="1:12" x14ac:dyDescent="0.2">
      <c r="A619" s="975"/>
      <c r="B619" s="68" t="s">
        <v>1007</v>
      </c>
      <c r="C619" s="67" t="s">
        <v>964</v>
      </c>
      <c r="D619" s="185" t="s">
        <v>999</v>
      </c>
      <c r="E619" s="276"/>
      <c r="F619" s="276"/>
      <c r="G619" s="276"/>
      <c r="H619" s="276"/>
      <c r="I619" s="275"/>
      <c r="J619" s="979">
        <f>'Интерактивный прайс-лист'!$F$26*VLOOKUP($C619,last!$B$1:$C$1698,2,0)</f>
        <v>272</v>
      </c>
      <c r="K619" s="980"/>
      <c r="L619" s="981"/>
    </row>
    <row r="620" spans="1:12" ht="13.5" thickBot="1" x14ac:dyDescent="0.25">
      <c r="A620" s="996"/>
      <c r="B620" s="100" t="s">
        <v>1022</v>
      </c>
      <c r="C620" s="99" t="s">
        <v>946</v>
      </c>
      <c r="D620" s="98" t="s">
        <v>999</v>
      </c>
      <c r="E620" s="274"/>
      <c r="F620" s="274"/>
      <c r="G620" s="274"/>
      <c r="H620" s="274"/>
      <c r="I620" s="273"/>
      <c r="J620" s="1015">
        <f>'Интерактивный прайс-лист'!$F$26*VLOOKUP($C620,last!$B$1:$C$1698,2,0)</f>
        <v>195</v>
      </c>
      <c r="K620" s="1016"/>
      <c r="L620" s="1017"/>
    </row>
    <row r="621" spans="1:12" x14ac:dyDescent="0.2">
      <c r="A621" s="54"/>
      <c r="B621" s="54"/>
      <c r="C621" s="54"/>
      <c r="D621" s="55"/>
      <c r="E621" s="54"/>
      <c r="F621" s="54"/>
      <c r="G621" s="54"/>
      <c r="H621" s="54"/>
      <c r="I621" s="54"/>
      <c r="J621" s="54"/>
      <c r="K621" s="54"/>
      <c r="L621" s="54"/>
    </row>
    <row r="622" spans="1:12" x14ac:dyDescent="0.2">
      <c r="A622" s="54"/>
      <c r="B622" s="54"/>
      <c r="C622" s="54"/>
      <c r="D622" s="55"/>
      <c r="E622" s="54"/>
      <c r="F622" s="54"/>
      <c r="G622" s="54"/>
      <c r="H622" s="54"/>
      <c r="I622" s="54"/>
      <c r="J622" s="54"/>
      <c r="K622" s="54"/>
      <c r="L622" s="54"/>
    </row>
    <row r="623" spans="1:12" ht="13.5" thickBot="1" x14ac:dyDescent="0.25">
      <c r="A623" s="97" t="s">
        <v>1020</v>
      </c>
      <c r="B623" s="97"/>
      <c r="C623" s="97"/>
      <c r="D623" s="97" t="s">
        <v>1023</v>
      </c>
      <c r="E623" s="96"/>
      <c r="F623" s="96"/>
      <c r="G623" s="96"/>
      <c r="H623" s="96"/>
      <c r="I623" s="54"/>
      <c r="J623" s="54"/>
      <c r="K623" s="54"/>
      <c r="L623" s="54"/>
    </row>
    <row r="624" spans="1:12" x14ac:dyDescent="0.2">
      <c r="A624" s="879" t="s">
        <v>1019</v>
      </c>
      <c r="B624" s="880"/>
      <c r="C624" s="108"/>
      <c r="D624" s="107"/>
      <c r="E624" s="106"/>
      <c r="F624" s="106"/>
      <c r="G624" s="106"/>
      <c r="H624" s="106"/>
      <c r="I624" s="106"/>
      <c r="J624" s="106" t="s">
        <v>731</v>
      </c>
      <c r="K624" s="106" t="s">
        <v>730</v>
      </c>
      <c r="L624" s="105" t="s">
        <v>729</v>
      </c>
    </row>
    <row r="625" spans="1:12" x14ac:dyDescent="0.2">
      <c r="A625" s="1007" t="s">
        <v>1071</v>
      </c>
      <c r="B625" s="1008"/>
      <c r="C625" s="284"/>
      <c r="D625" s="283"/>
      <c r="E625" s="282"/>
      <c r="F625" s="282"/>
      <c r="G625" s="282"/>
      <c r="H625" s="282"/>
      <c r="I625" s="282"/>
      <c r="J625" s="282" t="s">
        <v>928</v>
      </c>
      <c r="K625" s="282" t="s">
        <v>928</v>
      </c>
      <c r="L625" s="281" t="s">
        <v>928</v>
      </c>
    </row>
    <row r="626" spans="1:12" ht="13.5" thickBot="1" x14ac:dyDescent="0.25">
      <c r="A626" s="890" t="s">
        <v>1018</v>
      </c>
      <c r="B626" s="891"/>
      <c r="C626" s="104"/>
      <c r="D626" s="103"/>
      <c r="E626" s="102"/>
      <c r="F626" s="102"/>
      <c r="G626" s="102"/>
      <c r="H626" s="102"/>
      <c r="I626" s="102"/>
      <c r="J626" s="102" t="s">
        <v>51</v>
      </c>
      <c r="K626" s="102" t="s">
        <v>50</v>
      </c>
      <c r="L626" s="101" t="s">
        <v>95</v>
      </c>
    </row>
    <row r="627" spans="1:12" x14ac:dyDescent="0.2">
      <c r="A627" s="889" t="s">
        <v>1017</v>
      </c>
      <c r="B627" s="893"/>
      <c r="C627" s="86" t="s">
        <v>1015</v>
      </c>
      <c r="D627" s="188" t="s">
        <v>1014</v>
      </c>
      <c r="E627" s="84"/>
      <c r="F627" s="84"/>
      <c r="G627" s="84"/>
      <c r="H627" s="84"/>
      <c r="I627" s="138"/>
      <c r="J627" s="138">
        <v>9.5</v>
      </c>
      <c r="K627" s="138">
        <v>12</v>
      </c>
      <c r="L627" s="121">
        <v>13.4</v>
      </c>
    </row>
    <row r="628" spans="1:12" x14ac:dyDescent="0.2">
      <c r="A628" s="865" t="s">
        <v>1016</v>
      </c>
      <c r="B628" s="867"/>
      <c r="C628" s="82" t="s">
        <v>1015</v>
      </c>
      <c r="D628" s="185" t="s">
        <v>1014</v>
      </c>
      <c r="E628" s="81"/>
      <c r="F628" s="81"/>
      <c r="G628" s="81"/>
      <c r="H628" s="81"/>
      <c r="I628" s="135"/>
      <c r="J628" s="135">
        <v>10.8</v>
      </c>
      <c r="K628" s="135">
        <v>13.5</v>
      </c>
      <c r="L628" s="118">
        <v>15.5</v>
      </c>
    </row>
    <row r="629" spans="1:12" x14ac:dyDescent="0.2">
      <c r="A629" s="865" t="s">
        <v>1012</v>
      </c>
      <c r="B629" s="867"/>
      <c r="C629" s="867"/>
      <c r="D629" s="185" t="s">
        <v>999</v>
      </c>
      <c r="E629" s="79"/>
      <c r="F629" s="79"/>
      <c r="G629" s="79"/>
      <c r="H629" s="79"/>
      <c r="I629" s="79"/>
      <c r="J629" s="79">
        <f>'Интерактивный прайс-лист'!$F$26*VLOOKUP(J624,last!$B$1:$C$2082,2,0)</f>
        <v>2549</v>
      </c>
      <c r="K629" s="79">
        <f>'Интерактивный прайс-лист'!$F$26*VLOOKUP(K624,last!$B$1:$C$2082,2,0)</f>
        <v>2606</v>
      </c>
      <c r="L629" s="78">
        <f>'Интерактивный прайс-лист'!$F$26*VLOOKUP(L624,last!$B$1:$C$2082,2,0)</f>
        <v>2829</v>
      </c>
    </row>
    <row r="630" spans="1:12" x14ac:dyDescent="0.2">
      <c r="A630" s="865" t="s">
        <v>1070</v>
      </c>
      <c r="B630" s="867"/>
      <c r="C630" s="67" t="s">
        <v>1083</v>
      </c>
      <c r="D630" s="185" t="s">
        <v>999</v>
      </c>
      <c r="E630" s="79"/>
      <c r="F630" s="79"/>
      <c r="G630" s="79"/>
      <c r="H630" s="79"/>
      <c r="I630" s="79"/>
      <c r="J630" s="79">
        <f>'Интерактивный прайс-лист'!$F$26*VLOOKUP(J625,last!$B$1:$C$2082,2,0)</f>
        <v>1201</v>
      </c>
      <c r="K630" s="79">
        <f>'Интерактивный прайс-лист'!$F$26*VLOOKUP(K625,last!$B$1:$C$2082,2,0)</f>
        <v>1201</v>
      </c>
      <c r="L630" s="78">
        <f>'Интерактивный прайс-лист'!$F$26*VLOOKUP(L625,last!$B$1:$C$2082,2,0)</f>
        <v>1201</v>
      </c>
    </row>
    <row r="631" spans="1:12" x14ac:dyDescent="0.2">
      <c r="A631" s="865" t="s">
        <v>1011</v>
      </c>
      <c r="B631" s="867"/>
      <c r="C631" s="867"/>
      <c r="D631" s="185" t="s">
        <v>999</v>
      </c>
      <c r="E631" s="79"/>
      <c r="F631" s="79"/>
      <c r="G631" s="79"/>
      <c r="H631" s="79"/>
      <c r="I631" s="79"/>
      <c r="J631" s="79">
        <f>'Интерактивный прайс-лист'!$F$26*VLOOKUP(J626,last!$B$1:$C$2082,2,0)</f>
        <v>4151</v>
      </c>
      <c r="K631" s="79">
        <f>'Интерактивный прайс-лист'!$F$26*VLOOKUP(K626,last!$B$1:$C$2082,2,0)</f>
        <v>4702</v>
      </c>
      <c r="L631" s="78">
        <f>'Интерактивный прайс-лист'!$F$26*VLOOKUP(L626,last!$B$1:$C$2082,2,0)</f>
        <v>5430</v>
      </c>
    </row>
    <row r="632" spans="1:12" ht="13.5" thickBot="1" x14ac:dyDescent="0.25">
      <c r="A632" s="1005" t="s">
        <v>1028</v>
      </c>
      <c r="B632" s="1006"/>
      <c r="C632" s="1006"/>
      <c r="D632" s="98" t="s">
        <v>999</v>
      </c>
      <c r="E632" s="76"/>
      <c r="F632" s="76"/>
      <c r="G632" s="76"/>
      <c r="H632" s="76"/>
      <c r="I632" s="76"/>
      <c r="J632" s="76">
        <f>SUM(J629:J631)</f>
        <v>7901</v>
      </c>
      <c r="K632" s="76">
        <f>SUM(K629:K631)</f>
        <v>8509</v>
      </c>
      <c r="L632" s="75">
        <f>SUM(L629:L631)</f>
        <v>9460</v>
      </c>
    </row>
    <row r="633" spans="1:12" x14ac:dyDescent="0.2">
      <c r="A633" s="54"/>
      <c r="B633" s="54"/>
      <c r="C633" s="54"/>
      <c r="D633" s="55"/>
      <c r="E633" s="54"/>
      <c r="F633" s="54"/>
      <c r="G633" s="54"/>
      <c r="H633" s="54"/>
      <c r="I633" s="54"/>
      <c r="J633" s="54"/>
      <c r="K633" s="54"/>
      <c r="L633" s="54"/>
    </row>
    <row r="634" spans="1:12" ht="13.5" thickBot="1" x14ac:dyDescent="0.25">
      <c r="A634" s="971" t="s">
        <v>1009</v>
      </c>
      <c r="B634" s="971"/>
      <c r="C634" s="971"/>
      <c r="D634" s="971"/>
      <c r="E634" s="182"/>
      <c r="F634" s="182"/>
      <c r="G634" s="182"/>
      <c r="H634" s="182"/>
      <c r="I634" s="182"/>
      <c r="J634" s="182"/>
      <c r="K634" s="182"/>
      <c r="L634" s="182"/>
    </row>
    <row r="635" spans="1:12" ht="26.25" customHeight="1" x14ac:dyDescent="0.2">
      <c r="A635" s="1014" t="s">
        <v>1082</v>
      </c>
      <c r="B635" s="1013"/>
      <c r="C635" s="73" t="s">
        <v>941</v>
      </c>
      <c r="D635" s="72" t="s">
        <v>999</v>
      </c>
      <c r="E635" s="280"/>
      <c r="F635" s="279"/>
      <c r="G635" s="279"/>
      <c r="H635" s="279"/>
      <c r="I635" s="278"/>
      <c r="J635" s="988">
        <f>'Интерактивный прайс-лист'!$F$26*VLOOKUP($C635,last!$B$1:$C$1698,2,0)</f>
        <v>158</v>
      </c>
      <c r="K635" s="989"/>
      <c r="L635" s="990"/>
    </row>
    <row r="636" spans="1:12" x14ac:dyDescent="0.2">
      <c r="A636" s="975" t="s">
        <v>1081</v>
      </c>
      <c r="B636" s="86" t="s">
        <v>1007</v>
      </c>
      <c r="C636" s="70" t="s">
        <v>965</v>
      </c>
      <c r="D636" s="188" t="s">
        <v>999</v>
      </c>
      <c r="E636" s="277"/>
      <c r="F636" s="277"/>
      <c r="G636" s="277"/>
      <c r="H636" s="277"/>
      <c r="I636" s="275"/>
      <c r="J636" s="979">
        <f>'Интерактивный прайс-лист'!$F$26*VLOOKUP($C636,last!$B$1:$C$1698,2,0)</f>
        <v>96</v>
      </c>
      <c r="K636" s="980"/>
      <c r="L636" s="981"/>
    </row>
    <row r="637" spans="1:12" x14ac:dyDescent="0.2">
      <c r="A637" s="975"/>
      <c r="B637" s="68" t="s">
        <v>1007</v>
      </c>
      <c r="C637" s="67" t="s">
        <v>964</v>
      </c>
      <c r="D637" s="185" t="s">
        <v>999</v>
      </c>
      <c r="E637" s="276"/>
      <c r="F637" s="276"/>
      <c r="G637" s="276"/>
      <c r="H637" s="276"/>
      <c r="I637" s="275"/>
      <c r="J637" s="979">
        <f>'Интерактивный прайс-лист'!$F$26*VLOOKUP($C637,last!$B$1:$C$1698,2,0)</f>
        <v>272</v>
      </c>
      <c r="K637" s="980"/>
      <c r="L637" s="981"/>
    </row>
    <row r="638" spans="1:12" ht="13.5" thickBot="1" x14ac:dyDescent="0.25">
      <c r="A638" s="996"/>
      <c r="B638" s="100" t="s">
        <v>1022</v>
      </c>
      <c r="C638" s="99" t="s">
        <v>946</v>
      </c>
      <c r="D638" s="98" t="s">
        <v>999</v>
      </c>
      <c r="E638" s="274"/>
      <c r="F638" s="274"/>
      <c r="G638" s="274"/>
      <c r="H638" s="274"/>
      <c r="I638" s="273"/>
      <c r="J638" s="1015">
        <f>'Интерактивный прайс-лист'!$F$26*VLOOKUP($C638,last!$B$1:$C$1698,2,0)</f>
        <v>195</v>
      </c>
      <c r="K638" s="1016"/>
      <c r="L638" s="1017"/>
    </row>
    <row r="639" spans="1:12" x14ac:dyDescent="0.2">
      <c r="A639" s="54"/>
      <c r="B639" s="54"/>
      <c r="C639" s="54"/>
      <c r="D639" s="55"/>
      <c r="E639" s="54"/>
      <c r="F639" s="54"/>
      <c r="G639" s="54"/>
      <c r="H639" s="54"/>
      <c r="I639" s="54"/>
      <c r="J639" s="54"/>
      <c r="K639" s="54"/>
      <c r="L639" s="54"/>
    </row>
    <row r="640" spans="1:12" x14ac:dyDescent="0.2">
      <c r="A640" s="177" t="s">
        <v>1080</v>
      </c>
      <c r="B640" s="177"/>
      <c r="C640" s="177"/>
      <c r="D640" s="177"/>
      <c r="E640" s="55"/>
      <c r="F640" s="55"/>
      <c r="G640" s="54"/>
      <c r="H640" s="54"/>
      <c r="I640" s="54"/>
      <c r="J640" s="54"/>
      <c r="K640" s="54"/>
      <c r="L640" s="54"/>
    </row>
    <row r="641" spans="1:12" x14ac:dyDescent="0.2">
      <c r="A641" s="54"/>
      <c r="B641" s="54"/>
      <c r="C641" s="54"/>
      <c r="D641" s="55"/>
      <c r="E641" s="55"/>
      <c r="F641" s="55"/>
      <c r="G641" s="54"/>
      <c r="H641" s="54"/>
      <c r="I641" s="54"/>
      <c r="J641" s="54"/>
      <c r="K641" s="54"/>
      <c r="L641" s="54"/>
    </row>
    <row r="662" spans="2:2" x14ac:dyDescent="0.2">
      <c r="B662" s="52" t="s">
        <v>994</v>
      </c>
    </row>
  </sheetData>
  <sheetProtection password="CC0B" sheet="1" objects="1" scenarios="1"/>
  <mergeCells count="576">
    <mergeCell ref="A68:C68"/>
    <mergeCell ref="A69:C69"/>
    <mergeCell ref="A55:A57"/>
    <mergeCell ref="B55:B56"/>
    <mergeCell ref="E55:H55"/>
    <mergeCell ref="E56:H56"/>
    <mergeCell ref="A48:B48"/>
    <mergeCell ref="A49:C49"/>
    <mergeCell ref="A50:B50"/>
    <mergeCell ref="A51:C51"/>
    <mergeCell ref="A52:C52"/>
    <mergeCell ref="A54:D54"/>
    <mergeCell ref="E57:H57"/>
    <mergeCell ref="A61:B61"/>
    <mergeCell ref="A62:B62"/>
    <mergeCell ref="A63:B63"/>
    <mergeCell ref="A64:B64"/>
    <mergeCell ref="E54:H54"/>
    <mergeCell ref="A65:B65"/>
    <mergeCell ref="A66:C66"/>
    <mergeCell ref="A67:B67"/>
    <mergeCell ref="A44:B44"/>
    <mergeCell ref="A45:B45"/>
    <mergeCell ref="A19:B19"/>
    <mergeCell ref="E19:H19"/>
    <mergeCell ref="A46:B46"/>
    <mergeCell ref="A47:B47"/>
    <mergeCell ref="A14:B14"/>
    <mergeCell ref="A15:C15"/>
    <mergeCell ref="A16:C16"/>
    <mergeCell ref="A18:D18"/>
    <mergeCell ref="E18:H18"/>
    <mergeCell ref="A20:A22"/>
    <mergeCell ref="B20:B21"/>
    <mergeCell ref="E20:H20"/>
    <mergeCell ref="E21:H21"/>
    <mergeCell ref="E22:H22"/>
    <mergeCell ref="A34:C34"/>
    <mergeCell ref="A36:D36"/>
    <mergeCell ref="E36:H36"/>
    <mergeCell ref="A37:B37"/>
    <mergeCell ref="E37:H37"/>
    <mergeCell ref="A38:A40"/>
    <mergeCell ref="B38:B39"/>
    <mergeCell ref="E38:H38"/>
    <mergeCell ref="A8:B8"/>
    <mergeCell ref="A9:B9"/>
    <mergeCell ref="A10:B10"/>
    <mergeCell ref="A11:B11"/>
    <mergeCell ref="A12:B12"/>
    <mergeCell ref="A13:C13"/>
    <mergeCell ref="A635:B635"/>
    <mergeCell ref="J635:L635"/>
    <mergeCell ref="A636:A638"/>
    <mergeCell ref="J636:L636"/>
    <mergeCell ref="J637:L637"/>
    <mergeCell ref="J638:L638"/>
    <mergeCell ref="A628:B628"/>
    <mergeCell ref="A629:C629"/>
    <mergeCell ref="A630:B630"/>
    <mergeCell ref="A631:C631"/>
    <mergeCell ref="A632:C632"/>
    <mergeCell ref="A634:D634"/>
    <mergeCell ref="A627:B627"/>
    <mergeCell ref="A617:B617"/>
    <mergeCell ref="J617:L617"/>
    <mergeCell ref="A618:A620"/>
    <mergeCell ref="J618:L618"/>
    <mergeCell ref="J619:L619"/>
    <mergeCell ref="J620:L620"/>
    <mergeCell ref="A613:C613"/>
    <mergeCell ref="A614:C614"/>
    <mergeCell ref="A616:D616"/>
    <mergeCell ref="A624:B624"/>
    <mergeCell ref="A625:B625"/>
    <mergeCell ref="A626:B626"/>
    <mergeCell ref="A607:B607"/>
    <mergeCell ref="A608:B608"/>
    <mergeCell ref="A609:B609"/>
    <mergeCell ref="A610:B610"/>
    <mergeCell ref="A611:C611"/>
    <mergeCell ref="A612:B612"/>
    <mergeCell ref="J599:L599"/>
    <mergeCell ref="A600:A602"/>
    <mergeCell ref="J600:L600"/>
    <mergeCell ref="J601:L601"/>
    <mergeCell ref="J602:L602"/>
    <mergeCell ref="A606:B606"/>
    <mergeCell ref="A593:C593"/>
    <mergeCell ref="A594:B594"/>
    <mergeCell ref="A595:C595"/>
    <mergeCell ref="A596:C596"/>
    <mergeCell ref="A598:D598"/>
    <mergeCell ref="A599:B599"/>
    <mergeCell ref="A591:B591"/>
    <mergeCell ref="A592:B592"/>
    <mergeCell ref="A580:D580"/>
    <mergeCell ref="A582:A584"/>
    <mergeCell ref="I582:L582"/>
    <mergeCell ref="I583:L583"/>
    <mergeCell ref="I584:L584"/>
    <mergeCell ref="A581:B581"/>
    <mergeCell ref="I581:L581"/>
    <mergeCell ref="A576:B576"/>
    <mergeCell ref="A577:C577"/>
    <mergeCell ref="A578:C578"/>
    <mergeCell ref="A588:B588"/>
    <mergeCell ref="A589:B589"/>
    <mergeCell ref="A590:B590"/>
    <mergeCell ref="A570:B570"/>
    <mergeCell ref="A571:B571"/>
    <mergeCell ref="A572:B572"/>
    <mergeCell ref="A573:B573"/>
    <mergeCell ref="A574:B574"/>
    <mergeCell ref="A575:C575"/>
    <mergeCell ref="A564:A566"/>
    <mergeCell ref="I564:L564"/>
    <mergeCell ref="I565:L565"/>
    <mergeCell ref="I566:L566"/>
    <mergeCell ref="A563:B563"/>
    <mergeCell ref="I563:L563"/>
    <mergeCell ref="A556:B556"/>
    <mergeCell ref="A557:C557"/>
    <mergeCell ref="A558:B558"/>
    <mergeCell ref="A559:C559"/>
    <mergeCell ref="A560:C560"/>
    <mergeCell ref="A562:D562"/>
    <mergeCell ref="A552:B552"/>
    <mergeCell ref="A553:B553"/>
    <mergeCell ref="A554:B554"/>
    <mergeCell ref="A555:B555"/>
    <mergeCell ref="A545:B545"/>
    <mergeCell ref="I545:L545"/>
    <mergeCell ref="A540:B540"/>
    <mergeCell ref="A541:C541"/>
    <mergeCell ref="A542:C542"/>
    <mergeCell ref="A544:D544"/>
    <mergeCell ref="A546:A548"/>
    <mergeCell ref="I546:L546"/>
    <mergeCell ref="I547:L547"/>
    <mergeCell ref="I548:L548"/>
    <mergeCell ref="A534:B534"/>
    <mergeCell ref="A535:B535"/>
    <mergeCell ref="A536:B536"/>
    <mergeCell ref="A537:B537"/>
    <mergeCell ref="A538:B538"/>
    <mergeCell ref="A539:C539"/>
    <mergeCell ref="A528:A530"/>
    <mergeCell ref="A527:B527"/>
    <mergeCell ref="I527:L527"/>
    <mergeCell ref="I528:L528"/>
    <mergeCell ref="I529:L529"/>
    <mergeCell ref="I530:L530"/>
    <mergeCell ref="A520:B520"/>
    <mergeCell ref="A521:C521"/>
    <mergeCell ref="A522:B522"/>
    <mergeCell ref="A523:C523"/>
    <mergeCell ref="A524:C524"/>
    <mergeCell ref="A526:D526"/>
    <mergeCell ref="A517:B517"/>
    <mergeCell ref="A518:B518"/>
    <mergeCell ref="A519:B519"/>
    <mergeCell ref="I509:L509"/>
    <mergeCell ref="I510:L510"/>
    <mergeCell ref="I511:L511"/>
    <mergeCell ref="I512:L512"/>
    <mergeCell ref="A504:B504"/>
    <mergeCell ref="A505:C505"/>
    <mergeCell ref="A506:C506"/>
    <mergeCell ref="A508:D508"/>
    <mergeCell ref="A510:A512"/>
    <mergeCell ref="A516:B516"/>
    <mergeCell ref="A498:B498"/>
    <mergeCell ref="A499:B499"/>
    <mergeCell ref="A500:B500"/>
    <mergeCell ref="A501:B501"/>
    <mergeCell ref="A502:B502"/>
    <mergeCell ref="A503:C503"/>
    <mergeCell ref="A492:A494"/>
    <mergeCell ref="A491:B491"/>
    <mergeCell ref="A509:B509"/>
    <mergeCell ref="I491:L491"/>
    <mergeCell ref="I492:L492"/>
    <mergeCell ref="I493:L493"/>
    <mergeCell ref="I494:L494"/>
    <mergeCell ref="A484:B484"/>
    <mergeCell ref="A485:C485"/>
    <mergeCell ref="A486:B486"/>
    <mergeCell ref="A487:C487"/>
    <mergeCell ref="A488:C488"/>
    <mergeCell ref="A490:D490"/>
    <mergeCell ref="A480:B480"/>
    <mergeCell ref="A481:B481"/>
    <mergeCell ref="A482:B482"/>
    <mergeCell ref="A483:B483"/>
    <mergeCell ref="A473:B473"/>
    <mergeCell ref="I473:L473"/>
    <mergeCell ref="A468:B468"/>
    <mergeCell ref="A469:C469"/>
    <mergeCell ref="A470:C470"/>
    <mergeCell ref="A472:D472"/>
    <mergeCell ref="A474:A476"/>
    <mergeCell ref="I474:L474"/>
    <mergeCell ref="I475:L475"/>
    <mergeCell ref="I476:L476"/>
    <mergeCell ref="A462:B462"/>
    <mergeCell ref="A463:B463"/>
    <mergeCell ref="A464:B464"/>
    <mergeCell ref="A465:B465"/>
    <mergeCell ref="A466:B466"/>
    <mergeCell ref="A467:C467"/>
    <mergeCell ref="A451:C451"/>
    <mergeCell ref="A452:C452"/>
    <mergeCell ref="A454:D454"/>
    <mergeCell ref="A456:A458"/>
    <mergeCell ref="I456:L456"/>
    <mergeCell ref="I457:L457"/>
    <mergeCell ref="I458:L458"/>
    <mergeCell ref="A455:B455"/>
    <mergeCell ref="I455:L455"/>
    <mergeCell ref="A447:B447"/>
    <mergeCell ref="A437:B437"/>
    <mergeCell ref="I437:L437"/>
    <mergeCell ref="A448:B448"/>
    <mergeCell ref="A449:C449"/>
    <mergeCell ref="A450:B450"/>
    <mergeCell ref="I438:L438"/>
    <mergeCell ref="I439:L439"/>
    <mergeCell ref="I440:L440"/>
    <mergeCell ref="A438:A440"/>
    <mergeCell ref="J319:L319"/>
    <mergeCell ref="J320:L320"/>
    <mergeCell ref="J335:L335"/>
    <mergeCell ref="A444:B444"/>
    <mergeCell ref="A445:B445"/>
    <mergeCell ref="A446:B446"/>
    <mergeCell ref="J299:L299"/>
    <mergeCell ref="J300:L300"/>
    <mergeCell ref="J301:L301"/>
    <mergeCell ref="J302:L302"/>
    <mergeCell ref="J317:L317"/>
    <mergeCell ref="J318:L318"/>
    <mergeCell ref="A348:B348"/>
    <mergeCell ref="A354:A356"/>
    <mergeCell ref="A350:C350"/>
    <mergeCell ref="A352:D352"/>
    <mergeCell ref="I354:K354"/>
    <mergeCell ref="I355:K355"/>
    <mergeCell ref="I356:K356"/>
    <mergeCell ref="A353:B353"/>
    <mergeCell ref="I353:K353"/>
    <mergeCell ref="A389:B389"/>
    <mergeCell ref="I389:K389"/>
    <mergeCell ref="A371:B371"/>
    <mergeCell ref="A252:B252"/>
    <mergeCell ref="A253:B253"/>
    <mergeCell ref="A254:B254"/>
    <mergeCell ref="A270:B270"/>
    <mergeCell ref="A298:D298"/>
    <mergeCell ref="A299:B299"/>
    <mergeCell ref="A281:B281"/>
    <mergeCell ref="A288:B288"/>
    <mergeCell ref="A289:B289"/>
    <mergeCell ref="A290:B290"/>
    <mergeCell ref="A291:B291"/>
    <mergeCell ref="A292:B292"/>
    <mergeCell ref="A293:C293"/>
    <mergeCell ref="A294:B294"/>
    <mergeCell ref="A295:C295"/>
    <mergeCell ref="A296:C296"/>
    <mergeCell ref="I281:L281"/>
    <mergeCell ref="A282:A284"/>
    <mergeCell ref="I282:L282"/>
    <mergeCell ref="I283:L283"/>
    <mergeCell ref="I284:L284"/>
    <mergeCell ref="A271:B271"/>
    <mergeCell ref="A272:B272"/>
    <mergeCell ref="A273:B273"/>
    <mergeCell ref="A274:B274"/>
    <mergeCell ref="A275:C275"/>
    <mergeCell ref="A276:B276"/>
    <mergeCell ref="A277:C277"/>
    <mergeCell ref="A278:C278"/>
    <mergeCell ref="A280:D280"/>
    <mergeCell ref="I194:L194"/>
    <mergeCell ref="I157:L157"/>
    <mergeCell ref="I158:L158"/>
    <mergeCell ref="A163:B163"/>
    <mergeCell ref="A156:A158"/>
    <mergeCell ref="A169:C169"/>
    <mergeCell ref="A209:B209"/>
    <mergeCell ref="I209:L209"/>
    <mergeCell ref="A203:C203"/>
    <mergeCell ref="A204:B204"/>
    <mergeCell ref="A174:A176"/>
    <mergeCell ref="I174:L174"/>
    <mergeCell ref="I175:L175"/>
    <mergeCell ref="I176:L176"/>
    <mergeCell ref="I192:L192"/>
    <mergeCell ref="I193:L193"/>
    <mergeCell ref="A191:B191"/>
    <mergeCell ref="A192:A194"/>
    <mergeCell ref="A115:C115"/>
    <mergeCell ref="I138:L138"/>
    <mergeCell ref="I245:L245"/>
    <mergeCell ref="I247:L247"/>
    <mergeCell ref="I248:L248"/>
    <mergeCell ref="A97:B97"/>
    <mergeCell ref="I137:L137"/>
    <mergeCell ref="A155:B155"/>
    <mergeCell ref="I155:L155"/>
    <mergeCell ref="A173:B173"/>
    <mergeCell ref="F102:H102"/>
    <mergeCell ref="A119:B119"/>
    <mergeCell ref="F119:H119"/>
    <mergeCell ref="A221:C221"/>
    <mergeCell ref="A222:B222"/>
    <mergeCell ref="A208:D208"/>
    <mergeCell ref="A210:A212"/>
    <mergeCell ref="A234:B234"/>
    <mergeCell ref="A227:B227"/>
    <mergeCell ref="A236:B236"/>
    <mergeCell ref="A164:B164"/>
    <mergeCell ref="A165:B165"/>
    <mergeCell ref="A218:B218"/>
    <mergeCell ref="A184:B184"/>
    <mergeCell ref="A217:B217"/>
    <mergeCell ref="A219:B219"/>
    <mergeCell ref="A220:B220"/>
    <mergeCell ref="A144:B144"/>
    <mergeCell ref="A166:B166"/>
    <mergeCell ref="A170:C170"/>
    <mergeCell ref="A167:C167"/>
    <mergeCell ref="A181:B181"/>
    <mergeCell ref="A182:B182"/>
    <mergeCell ref="A183:B183"/>
    <mergeCell ref="A421:C421"/>
    <mergeCell ref="A422:C422"/>
    <mergeCell ref="A126:B126"/>
    <mergeCell ref="A127:B127"/>
    <mergeCell ref="A186:B186"/>
    <mergeCell ref="A137:B137"/>
    <mergeCell ref="A190:D190"/>
    <mergeCell ref="A128:B128"/>
    <mergeCell ref="A129:B129"/>
    <mergeCell ref="A130:B130"/>
    <mergeCell ref="A415:B415"/>
    <mergeCell ref="A416:B416"/>
    <mergeCell ref="A417:B417"/>
    <mergeCell ref="A418:B418"/>
    <mergeCell ref="A419:C419"/>
    <mergeCell ref="A420:B420"/>
    <mergeCell ref="A397:B397"/>
    <mergeCell ref="A398:B398"/>
    <mergeCell ref="A399:B399"/>
    <mergeCell ref="A400:B400"/>
    <mergeCell ref="A199:B199"/>
    <mergeCell ref="A200:B200"/>
    <mergeCell ref="A201:B201"/>
    <mergeCell ref="A202:B202"/>
    <mergeCell ref="A414:B414"/>
    <mergeCell ref="A408:A410"/>
    <mergeCell ref="I408:K408"/>
    <mergeCell ref="I409:K409"/>
    <mergeCell ref="I410:K410"/>
    <mergeCell ref="A396:B396"/>
    <mergeCell ref="I229:L229"/>
    <mergeCell ref="I230:L230"/>
    <mergeCell ref="I227:L227"/>
    <mergeCell ref="A228:A230"/>
    <mergeCell ref="A378:B378"/>
    <mergeCell ref="A407:B407"/>
    <mergeCell ref="A402:B402"/>
    <mergeCell ref="A401:C401"/>
    <mergeCell ref="I371:K371"/>
    <mergeCell ref="A347:C347"/>
    <mergeCell ref="A237:B237"/>
    <mergeCell ref="A238:B238"/>
    <mergeCell ref="A246:A248"/>
    <mergeCell ref="I246:L246"/>
    <mergeCell ref="A264:A266"/>
    <mergeCell ref="I264:L264"/>
    <mergeCell ref="I265:L265"/>
    <mergeCell ref="I266:L266"/>
    <mergeCell ref="A363:B363"/>
    <mergeCell ref="A372:A374"/>
    <mergeCell ref="I372:K372"/>
    <mergeCell ref="A384:B384"/>
    <mergeCell ref="I407:K407"/>
    <mergeCell ref="A403:C403"/>
    <mergeCell ref="A404:C404"/>
    <mergeCell ref="A406:D406"/>
    <mergeCell ref="I210:L210"/>
    <mergeCell ref="I211:L211"/>
    <mergeCell ref="I212:L212"/>
    <mergeCell ref="I228:L228"/>
    <mergeCell ref="A216:B216"/>
    <mergeCell ref="A223:C223"/>
    <mergeCell ref="A226:D226"/>
    <mergeCell ref="A255:B255"/>
    <mergeCell ref="A260:C260"/>
    <mergeCell ref="A262:D262"/>
    <mergeCell ref="A263:B263"/>
    <mergeCell ref="I263:L263"/>
    <mergeCell ref="A256:B256"/>
    <mergeCell ref="A257:C257"/>
    <mergeCell ref="A258:B258"/>
    <mergeCell ref="A259:C259"/>
    <mergeCell ref="F105:H105"/>
    <mergeCell ref="A111:B111"/>
    <mergeCell ref="A346:B346"/>
    <mergeCell ref="A349:C349"/>
    <mergeCell ref="A110:B110"/>
    <mergeCell ref="A316:D316"/>
    <mergeCell ref="A317:B317"/>
    <mergeCell ref="A318:A320"/>
    <mergeCell ref="A300:A302"/>
    <mergeCell ref="A306:B306"/>
    <mergeCell ref="A307:B307"/>
    <mergeCell ref="A308:B308"/>
    <mergeCell ref="A309:B309"/>
    <mergeCell ref="A310:B310"/>
    <mergeCell ref="A147:B147"/>
    <mergeCell ref="A148:B148"/>
    <mergeCell ref="A244:D244"/>
    <mergeCell ref="A245:B245"/>
    <mergeCell ref="A235:B235"/>
    <mergeCell ref="A154:D154"/>
    <mergeCell ref="A131:C131"/>
    <mergeCell ref="A132:B132"/>
    <mergeCell ref="A133:C133"/>
    <mergeCell ref="A134:C134"/>
    <mergeCell ref="A335:B335"/>
    <mergeCell ref="A168:B168"/>
    <mergeCell ref="A172:D172"/>
    <mergeCell ref="A390:A392"/>
    <mergeCell ref="I390:K390"/>
    <mergeCell ref="I391:K391"/>
    <mergeCell ref="I392:K392"/>
    <mergeCell ref="A382:B382"/>
    <mergeCell ref="A383:C383"/>
    <mergeCell ref="A385:C385"/>
    <mergeCell ref="A386:C386"/>
    <mergeCell ref="A388:D388"/>
    <mergeCell ref="A380:B380"/>
    <mergeCell ref="A381:B381"/>
    <mergeCell ref="A379:B379"/>
    <mergeCell ref="I373:K373"/>
    <mergeCell ref="I374:K374"/>
    <mergeCell ref="A360:B360"/>
    <mergeCell ref="A361:B361"/>
    <mergeCell ref="A362:B362"/>
    <mergeCell ref="A311:C311"/>
    <mergeCell ref="A312:B312"/>
    <mergeCell ref="A313:C313"/>
    <mergeCell ref="A314:C314"/>
    <mergeCell ref="A77:B77"/>
    <mergeCell ref="A78:C78"/>
    <mergeCell ref="A73:B73"/>
    <mergeCell ref="F120:H120"/>
    <mergeCell ref="F121:H121"/>
    <mergeCell ref="F122:H122"/>
    <mergeCell ref="F85:H85"/>
    <mergeCell ref="F86:H86"/>
    <mergeCell ref="A96:C96"/>
    <mergeCell ref="A113:C113"/>
    <mergeCell ref="A93:B93"/>
    <mergeCell ref="A84:B84"/>
    <mergeCell ref="A74:B74"/>
    <mergeCell ref="A75:B75"/>
    <mergeCell ref="A76:B76"/>
    <mergeCell ref="A79:B79"/>
    <mergeCell ref="A80:C80"/>
    <mergeCell ref="A81:C81"/>
    <mergeCell ref="A83:D83"/>
    <mergeCell ref="F87:H87"/>
    <mergeCell ref="F84:H84"/>
    <mergeCell ref="A102:B102"/>
    <mergeCell ref="F103:H103"/>
    <mergeCell ref="F104:H104"/>
    <mergeCell ref="A242:C242"/>
    <mergeCell ref="A239:C239"/>
    <mergeCell ref="A240:B240"/>
    <mergeCell ref="A241:C241"/>
    <mergeCell ref="A146:B146"/>
    <mergeCell ref="A85:A87"/>
    <mergeCell ref="A91:B91"/>
    <mergeCell ref="A120:A122"/>
    <mergeCell ref="A92:B92"/>
    <mergeCell ref="A94:B94"/>
    <mergeCell ref="A95:B95"/>
    <mergeCell ref="A138:A140"/>
    <mergeCell ref="A185:C185"/>
    <mergeCell ref="A136:D136"/>
    <mergeCell ref="A162:B162"/>
    <mergeCell ref="A151:C151"/>
    <mergeCell ref="A150:B150"/>
    <mergeCell ref="A187:C187"/>
    <mergeCell ref="A224:C224"/>
    <mergeCell ref="A205:C205"/>
    <mergeCell ref="A206:C206"/>
    <mergeCell ref="A145:B145"/>
    <mergeCell ref="A149:C149"/>
    <mergeCell ref="A152:C152"/>
    <mergeCell ref="J2:J3"/>
    <mergeCell ref="K2:K3"/>
    <mergeCell ref="L2:L3"/>
    <mergeCell ref="A114:B114"/>
    <mergeCell ref="I156:L156"/>
    <mergeCell ref="A180:B180"/>
    <mergeCell ref="A99:C99"/>
    <mergeCell ref="A101:D101"/>
    <mergeCell ref="A103:A105"/>
    <mergeCell ref="A112:B112"/>
    <mergeCell ref="A116:C116"/>
    <mergeCell ref="A118:D118"/>
    <mergeCell ref="A2:D3"/>
    <mergeCell ref="A108:B108"/>
    <mergeCell ref="A109:B109"/>
    <mergeCell ref="A98:C98"/>
    <mergeCell ref="A26:B26"/>
    <mergeCell ref="A27:B27"/>
    <mergeCell ref="A28:B28"/>
    <mergeCell ref="A29:B29"/>
    <mergeCell ref="A30:B30"/>
    <mergeCell ref="A31:C31"/>
    <mergeCell ref="A32:B32"/>
    <mergeCell ref="A33:C33"/>
    <mergeCell ref="A343:B343"/>
    <mergeCell ref="A344:B344"/>
    <mergeCell ref="J336:L336"/>
    <mergeCell ref="J337:L337"/>
    <mergeCell ref="J338:L338"/>
    <mergeCell ref="A324:B324"/>
    <mergeCell ref="E1:L1"/>
    <mergeCell ref="E2:E3"/>
    <mergeCell ref="F2:F3"/>
    <mergeCell ref="G2:G3"/>
    <mergeCell ref="H2:H3"/>
    <mergeCell ref="I2:I3"/>
    <mergeCell ref="A325:B325"/>
    <mergeCell ref="A326:B326"/>
    <mergeCell ref="A327:B327"/>
    <mergeCell ref="A328:B328"/>
    <mergeCell ref="A329:C329"/>
    <mergeCell ref="A330:B330"/>
    <mergeCell ref="I139:L139"/>
    <mergeCell ref="A198:B198"/>
    <mergeCell ref="A188:C188"/>
    <mergeCell ref="I140:L140"/>
    <mergeCell ref="I173:L173"/>
    <mergeCell ref="I191:L191"/>
    <mergeCell ref="E39:H39"/>
    <mergeCell ref="E40:H40"/>
    <mergeCell ref="A430:B430"/>
    <mergeCell ref="A431:C431"/>
    <mergeCell ref="A432:B432"/>
    <mergeCell ref="A433:C433"/>
    <mergeCell ref="A434:C434"/>
    <mergeCell ref="A436:D436"/>
    <mergeCell ref="A331:C331"/>
    <mergeCell ref="A332:C332"/>
    <mergeCell ref="A364:B364"/>
    <mergeCell ref="A336:A338"/>
    <mergeCell ref="A428:B428"/>
    <mergeCell ref="A429:B429"/>
    <mergeCell ref="A426:B426"/>
    <mergeCell ref="A427:B427"/>
    <mergeCell ref="A334:D334"/>
    <mergeCell ref="A370:D370"/>
    <mergeCell ref="A365:C365"/>
    <mergeCell ref="A366:B366"/>
    <mergeCell ref="A367:C367"/>
    <mergeCell ref="A368:C368"/>
    <mergeCell ref="A345:B345"/>
    <mergeCell ref="A342:B342"/>
  </mergeCells>
  <pageMargins left="0.19685039370078741" right="0.27559055118110237" top="0.23622047244094491" bottom="0.47244094488188981" header="0.19685039370078741" footer="0.15748031496062992"/>
  <pageSetup paperSize="9" scale="66" fitToHeight="0" orientation="landscape" r:id="rId1"/>
  <headerFooter alignWithMargins="0">
    <oddFooter>&amp;L* - Декоративные панели BYCQ140CW и BYCQ140CG поставляется под заказ. Для блоков с панелью BYCQ140CG используется пульт BRC1E51A.</oddFooter>
  </headerFooter>
  <rowBreaks count="15" manualBreakCount="15">
    <brk id="59" max="12" man="1"/>
    <brk id="106" max="12" man="1"/>
    <brk id="160" max="12" man="1"/>
    <brk id="214" max="12" man="1"/>
    <brk id="268" max="12" man="1"/>
    <brk id="321" max="12" man="1"/>
    <brk id="376" max="12" man="1"/>
    <brk id="123" max="12" man="1"/>
    <brk id="177" max="12" man="1"/>
    <brk id="231" max="12" man="1"/>
    <brk id="285" max="12" man="1"/>
    <brk id="424" max="12" man="1"/>
    <brk id="477" max="12" man="1"/>
    <brk id="531" max="12" man="1"/>
    <brk id="585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view="pageBreakPreview" zoomScale="85" zoomScaleNormal="75" zoomScaleSheetLayoutView="85" workbookViewId="0">
      <pane xSplit="4" ySplit="4" topLeftCell="E5" activePane="bottomRight" state="frozen"/>
      <selection activeCell="A8" sqref="A8:B8"/>
      <selection pane="topRight" activeCell="A8" sqref="A8:B8"/>
      <selection pane="bottomLeft" activeCell="A8" sqref="A8:B8"/>
      <selection pane="bottomRight" activeCell="E8" sqref="E8"/>
    </sheetView>
  </sheetViews>
  <sheetFormatPr defaultRowHeight="12.75" x14ac:dyDescent="0.2"/>
  <cols>
    <col min="1" max="1" width="18.5703125" style="52" customWidth="1"/>
    <col min="2" max="2" width="29.85546875" style="52" bestFit="1" customWidth="1"/>
    <col min="3" max="3" width="18.28515625" style="52" bestFit="1" customWidth="1"/>
    <col min="4" max="4" width="13.85546875" style="53" bestFit="1" customWidth="1"/>
    <col min="5" max="7" width="14.7109375" style="53" customWidth="1"/>
    <col min="8" max="9" width="14.7109375" style="52" customWidth="1"/>
    <col min="10" max="10" width="15.42578125" style="52" customWidth="1"/>
    <col min="11" max="11" width="14.7109375" style="95" customWidth="1"/>
    <col min="12" max="20" width="14.7109375" style="52" customWidth="1"/>
    <col min="21" max="16384" width="9.140625" style="52"/>
  </cols>
  <sheetData>
    <row r="1" spans="1:12" ht="13.5" thickBot="1" x14ac:dyDescent="0.25">
      <c r="A1" s="239"/>
      <c r="B1" s="239"/>
      <c r="C1" s="239"/>
      <c r="D1" s="240"/>
      <c r="E1" s="939" t="s">
        <v>1062</v>
      </c>
      <c r="F1" s="940"/>
      <c r="G1" s="940"/>
      <c r="H1" s="940"/>
      <c r="I1" s="940"/>
      <c r="J1" s="940"/>
      <c r="K1" s="941"/>
    </row>
    <row r="2" spans="1:12" x14ac:dyDescent="0.2">
      <c r="A2" s="948" t="s">
        <v>1094</v>
      </c>
      <c r="B2" s="949"/>
      <c r="C2" s="949"/>
      <c r="D2" s="950"/>
      <c r="E2" s="1025">
        <v>35</v>
      </c>
      <c r="F2" s="1027">
        <v>50</v>
      </c>
      <c r="G2" s="1027">
        <v>60</v>
      </c>
      <c r="H2" s="944">
        <v>71</v>
      </c>
      <c r="I2" s="944">
        <v>100</v>
      </c>
      <c r="J2" s="944">
        <v>125</v>
      </c>
      <c r="K2" s="1030">
        <v>140</v>
      </c>
      <c r="L2" s="95"/>
    </row>
    <row r="3" spans="1:12" ht="13.5" thickBot="1" x14ac:dyDescent="0.25">
      <c r="A3" s="951"/>
      <c r="B3" s="952"/>
      <c r="C3" s="952"/>
      <c r="D3" s="953"/>
      <c r="E3" s="1026"/>
      <c r="F3" s="1028"/>
      <c r="G3" s="1028"/>
      <c r="H3" s="945"/>
      <c r="I3" s="945"/>
      <c r="J3" s="945"/>
      <c r="K3" s="1031"/>
      <c r="L3" s="95"/>
    </row>
    <row r="4" spans="1:12" s="169" customFormat="1" ht="7.5" customHeight="1" x14ac:dyDescent="0.2">
      <c r="A4" s="239"/>
      <c r="B4" s="239"/>
      <c r="C4" s="239"/>
      <c r="D4" s="240"/>
      <c r="E4" s="240"/>
      <c r="F4" s="240"/>
      <c r="G4" s="240"/>
      <c r="K4" s="170"/>
    </row>
    <row r="5" spans="1:12" x14ac:dyDescent="0.2">
      <c r="A5" s="54"/>
      <c r="B5" s="54"/>
      <c r="C5" s="54"/>
      <c r="D5" s="55"/>
      <c r="E5" s="55"/>
      <c r="F5" s="55"/>
      <c r="G5" s="55"/>
      <c r="H5" s="54"/>
      <c r="I5" s="54"/>
      <c r="J5" s="54"/>
      <c r="K5" s="96"/>
    </row>
    <row r="6" spans="1:12" x14ac:dyDescent="0.2">
      <c r="A6" s="1029" t="s">
        <v>1093</v>
      </c>
      <c r="B6" s="1029"/>
      <c r="C6" s="1029"/>
      <c r="D6" s="1029"/>
      <c r="E6" s="240"/>
      <c r="F6" s="240"/>
      <c r="G6" s="240"/>
      <c r="H6" s="239"/>
      <c r="I6" s="239"/>
      <c r="J6" s="239"/>
      <c r="K6" s="239"/>
    </row>
    <row r="7" spans="1:12" x14ac:dyDescent="0.2">
      <c r="A7" s="1029"/>
      <c r="B7" s="1029"/>
      <c r="C7" s="1029"/>
      <c r="D7" s="1029"/>
      <c r="E7" s="326"/>
      <c r="F7" s="326"/>
      <c r="G7" s="326"/>
      <c r="H7" s="326"/>
      <c r="I7" s="326"/>
      <c r="J7" s="239"/>
      <c r="K7" s="239"/>
    </row>
    <row r="8" spans="1:12" s="95" customFormat="1" x14ac:dyDescent="0.2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2" x14ac:dyDescent="0.2">
      <c r="A9" s="54"/>
      <c r="B9" s="54"/>
      <c r="C9" s="54"/>
      <c r="D9" s="55"/>
      <c r="E9" s="55"/>
      <c r="F9" s="55"/>
      <c r="G9" s="55"/>
      <c r="H9" s="54"/>
      <c r="I9" s="54"/>
      <c r="J9" s="54"/>
      <c r="K9" s="96"/>
    </row>
    <row r="10" spans="1:12" ht="13.5" thickBot="1" x14ac:dyDescent="0.25">
      <c r="A10" s="97" t="s">
        <v>1020</v>
      </c>
      <c r="B10" s="97"/>
      <c r="C10" s="97"/>
      <c r="D10" s="97" t="s">
        <v>1023</v>
      </c>
      <c r="E10" s="96"/>
      <c r="F10" s="96"/>
      <c r="G10" s="96"/>
      <c r="H10" s="96"/>
      <c r="I10" s="96"/>
      <c r="J10" s="96"/>
      <c r="K10" s="96"/>
    </row>
    <row r="11" spans="1:12" x14ac:dyDescent="0.2">
      <c r="A11" s="879" t="s">
        <v>1019</v>
      </c>
      <c r="B11" s="880"/>
      <c r="C11" s="108"/>
      <c r="D11" s="107"/>
      <c r="E11" s="106"/>
      <c r="F11" s="106"/>
      <c r="G11" s="106"/>
      <c r="H11" s="106" t="s">
        <v>660</v>
      </c>
      <c r="I11" s="106" t="s">
        <v>662</v>
      </c>
      <c r="J11" s="105" t="s">
        <v>661</v>
      </c>
      <c r="K11" s="96"/>
    </row>
    <row r="12" spans="1:12" ht="13.5" thickBot="1" x14ac:dyDescent="0.25">
      <c r="A12" s="890" t="s">
        <v>1018</v>
      </c>
      <c r="B12" s="891"/>
      <c r="C12" s="104"/>
      <c r="D12" s="103"/>
      <c r="E12" s="102"/>
      <c r="F12" s="102"/>
      <c r="G12" s="102"/>
      <c r="H12" s="102" t="s">
        <v>57</v>
      </c>
      <c r="I12" s="102" t="s">
        <v>56</v>
      </c>
      <c r="J12" s="101" t="s">
        <v>55</v>
      </c>
      <c r="K12" s="96"/>
    </row>
    <row r="13" spans="1:12" x14ac:dyDescent="0.2">
      <c r="A13" s="889" t="s">
        <v>1017</v>
      </c>
      <c r="B13" s="893"/>
      <c r="C13" s="86" t="s">
        <v>1015</v>
      </c>
      <c r="D13" s="188" t="s">
        <v>1014</v>
      </c>
      <c r="E13" s="138"/>
      <c r="F13" s="138"/>
      <c r="G13" s="138"/>
      <c r="H13" s="138">
        <v>6.8</v>
      </c>
      <c r="I13" s="138">
        <v>9.5</v>
      </c>
      <c r="J13" s="121">
        <v>12</v>
      </c>
      <c r="K13" s="96"/>
    </row>
    <row r="14" spans="1:12" x14ac:dyDescent="0.2">
      <c r="A14" s="865" t="s">
        <v>1016</v>
      </c>
      <c r="B14" s="867"/>
      <c r="C14" s="82" t="s">
        <v>1015</v>
      </c>
      <c r="D14" s="185" t="s">
        <v>1014</v>
      </c>
      <c r="E14" s="135"/>
      <c r="F14" s="135"/>
      <c r="G14" s="135"/>
      <c r="H14" s="135">
        <v>7.5</v>
      </c>
      <c r="I14" s="135">
        <v>10.8</v>
      </c>
      <c r="J14" s="118">
        <v>13.5</v>
      </c>
      <c r="K14" s="96"/>
    </row>
    <row r="15" spans="1:12" x14ac:dyDescent="0.2">
      <c r="A15" s="865" t="s">
        <v>1012</v>
      </c>
      <c r="B15" s="867"/>
      <c r="C15" s="867"/>
      <c r="D15" s="185" t="s">
        <v>999</v>
      </c>
      <c r="E15" s="79"/>
      <c r="F15" s="79"/>
      <c r="G15" s="79"/>
      <c r="H15" s="79">
        <f>'Интерактивный прайс-лист'!$F$26*VLOOKUP(H11,last!$B$1:$C$1698,2,0)</f>
        <v>3298</v>
      </c>
      <c r="I15" s="79">
        <f>'Интерактивный прайс-лист'!$F$26*VLOOKUP(I11,last!$B$1:$C$1698,2,0)</f>
        <v>3544</v>
      </c>
      <c r="J15" s="78">
        <f>'Интерактивный прайс-лист'!$F$26*VLOOKUP(J11,last!$B$1:$C$1698,2,0)</f>
        <v>3570</v>
      </c>
      <c r="K15" s="96"/>
    </row>
    <row r="16" spans="1:12" x14ac:dyDescent="0.2">
      <c r="A16" s="865" t="s">
        <v>1011</v>
      </c>
      <c r="B16" s="867"/>
      <c r="C16" s="867"/>
      <c r="D16" s="185" t="s">
        <v>999</v>
      </c>
      <c r="E16" s="79"/>
      <c r="F16" s="79"/>
      <c r="G16" s="79"/>
      <c r="H16" s="79">
        <f>'Интерактивный прайс-лист'!$F$26*VLOOKUP(H12,last!$B$1:$C$1698,2,0)</f>
        <v>4412</v>
      </c>
      <c r="I16" s="79">
        <f>'Интерактивный прайс-лист'!$F$26*VLOOKUP(I12,last!$B$1:$C$1698,2,0)</f>
        <v>5038</v>
      </c>
      <c r="J16" s="78">
        <f>'Интерактивный прайс-лист'!$F$26*VLOOKUP(J12,last!$B$1:$C$1698,2,0)</f>
        <v>5671</v>
      </c>
      <c r="K16" s="96"/>
    </row>
    <row r="17" spans="1:11" ht="13.5" thickBot="1" x14ac:dyDescent="0.25">
      <c r="A17" s="961" t="s">
        <v>1028</v>
      </c>
      <c r="B17" s="962"/>
      <c r="C17" s="962"/>
      <c r="D17" s="98" t="s">
        <v>999</v>
      </c>
      <c r="E17" s="76"/>
      <c r="F17" s="76"/>
      <c r="G17" s="76"/>
      <c r="H17" s="76">
        <f>SUM(H15:H16)</f>
        <v>7710</v>
      </c>
      <c r="I17" s="76">
        <f>SUM(I15:I16)</f>
        <v>8582</v>
      </c>
      <c r="J17" s="75">
        <f>SUM(J15:J16)</f>
        <v>9241</v>
      </c>
      <c r="K17" s="96"/>
    </row>
    <row r="18" spans="1:11" x14ac:dyDescent="0.2">
      <c r="A18" s="54"/>
      <c r="B18" s="54"/>
      <c r="C18" s="54"/>
      <c r="D18" s="55"/>
      <c r="E18" s="242"/>
      <c r="F18" s="242"/>
      <c r="G18" s="242"/>
      <c r="H18" s="54"/>
      <c r="I18" s="54"/>
      <c r="J18" s="54"/>
      <c r="K18" s="96"/>
    </row>
    <row r="19" spans="1:11" ht="13.5" thickBot="1" x14ac:dyDescent="0.25">
      <c r="A19" s="971" t="s">
        <v>1009</v>
      </c>
      <c r="B19" s="971"/>
      <c r="C19" s="971"/>
      <c r="D19" s="971"/>
      <c r="E19" s="307"/>
      <c r="F19" s="307"/>
      <c r="G19" s="307"/>
      <c r="H19" s="307"/>
      <c r="I19" s="307"/>
      <c r="J19" s="307"/>
      <c r="K19" s="96"/>
    </row>
    <row r="20" spans="1:11" x14ac:dyDescent="0.2">
      <c r="A20" s="993" t="s">
        <v>1008</v>
      </c>
      <c r="B20" s="229" t="s">
        <v>1007</v>
      </c>
      <c r="C20" s="73" t="s">
        <v>965</v>
      </c>
      <c r="D20" s="181" t="s">
        <v>999</v>
      </c>
      <c r="E20" s="255"/>
      <c r="F20" s="255"/>
      <c r="G20" s="278"/>
      <c r="H20" s="988">
        <f>'Интерактивный прайс-лист'!$F$26*VLOOKUP($C20,last!$B$1:$C$1698,2,0)</f>
        <v>96</v>
      </c>
      <c r="I20" s="989"/>
      <c r="J20" s="990"/>
      <c r="K20" s="96"/>
    </row>
    <row r="21" spans="1:11" x14ac:dyDescent="0.2">
      <c r="A21" s="882"/>
      <c r="B21" s="313" t="s">
        <v>1007</v>
      </c>
      <c r="C21" s="310" t="s">
        <v>964</v>
      </c>
      <c r="D21" s="309" t="s">
        <v>999</v>
      </c>
      <c r="E21" s="254"/>
      <c r="F21" s="254"/>
      <c r="G21" s="275"/>
      <c r="H21" s="979">
        <f>'Интерактивный прайс-лист'!$F$26*VLOOKUP($C21,last!$B$1:$C$1698,2,0)</f>
        <v>272</v>
      </c>
      <c r="I21" s="980"/>
      <c r="J21" s="981"/>
      <c r="K21" s="96"/>
    </row>
    <row r="22" spans="1:11" ht="13.5" thickBot="1" x14ac:dyDescent="0.25">
      <c r="A22" s="961"/>
      <c r="B22" s="100" t="s">
        <v>1022</v>
      </c>
      <c r="C22" s="179" t="s">
        <v>40</v>
      </c>
      <c r="D22" s="98" t="s">
        <v>999</v>
      </c>
      <c r="E22" s="306"/>
      <c r="F22" s="306"/>
      <c r="G22" s="273"/>
      <c r="H22" s="1015">
        <f>'Интерактивный прайс-лист'!$F$26*VLOOKUP($C22,last!$B$1:$C$1698,2,0)</f>
        <v>446</v>
      </c>
      <c r="I22" s="1016"/>
      <c r="J22" s="1017"/>
      <c r="K22" s="96"/>
    </row>
    <row r="23" spans="1:11" x14ac:dyDescent="0.2">
      <c r="A23" s="172"/>
      <c r="B23" s="54"/>
      <c r="C23" s="54"/>
      <c r="D23" s="55"/>
      <c r="E23" s="55"/>
      <c r="F23" s="55"/>
      <c r="G23" s="55"/>
      <c r="H23" s="54"/>
      <c r="I23" s="54"/>
      <c r="J23" s="54"/>
      <c r="K23" s="96"/>
    </row>
    <row r="24" spans="1:11" x14ac:dyDescent="0.2">
      <c r="A24" s="172"/>
      <c r="B24" s="54"/>
      <c r="C24" s="54"/>
      <c r="D24" s="55"/>
      <c r="E24" s="55"/>
      <c r="F24" s="55"/>
      <c r="G24" s="55"/>
      <c r="H24" s="54"/>
      <c r="I24" s="54"/>
      <c r="J24" s="54"/>
      <c r="K24" s="96"/>
    </row>
    <row r="25" spans="1:11" ht="13.5" thickBot="1" x14ac:dyDescent="0.25">
      <c r="A25" s="97" t="s">
        <v>1020</v>
      </c>
      <c r="B25" s="97"/>
      <c r="C25" s="97"/>
      <c r="D25" s="97" t="s">
        <v>1023</v>
      </c>
      <c r="E25" s="96"/>
      <c r="F25" s="96"/>
      <c r="G25" s="96"/>
      <c r="H25" s="96"/>
      <c r="I25" s="96"/>
      <c r="J25" s="96"/>
      <c r="K25" s="96"/>
    </row>
    <row r="26" spans="1:11" x14ac:dyDescent="0.2">
      <c r="A26" s="879" t="s">
        <v>1019</v>
      </c>
      <c r="B26" s="880"/>
      <c r="C26" s="108"/>
      <c r="D26" s="107"/>
      <c r="E26" s="106"/>
      <c r="F26" s="106"/>
      <c r="G26" s="106"/>
      <c r="H26" s="106" t="s">
        <v>660</v>
      </c>
      <c r="I26" s="106" t="s">
        <v>662</v>
      </c>
      <c r="J26" s="105" t="s">
        <v>661</v>
      </c>
      <c r="K26" s="96"/>
    </row>
    <row r="27" spans="1:11" ht="13.5" thickBot="1" x14ac:dyDescent="0.25">
      <c r="A27" s="890" t="s">
        <v>1018</v>
      </c>
      <c r="B27" s="891"/>
      <c r="C27" s="104"/>
      <c r="D27" s="103"/>
      <c r="E27" s="102"/>
      <c r="F27" s="102"/>
      <c r="G27" s="102"/>
      <c r="H27" s="102" t="s">
        <v>60</v>
      </c>
      <c r="I27" s="102" t="s">
        <v>59</v>
      </c>
      <c r="J27" s="101" t="s">
        <v>58</v>
      </c>
      <c r="K27" s="96"/>
    </row>
    <row r="28" spans="1:11" x14ac:dyDescent="0.2">
      <c r="A28" s="325" t="s">
        <v>1017</v>
      </c>
      <c r="B28" s="86"/>
      <c r="C28" s="86" t="s">
        <v>1015</v>
      </c>
      <c r="D28" s="188" t="s">
        <v>1014</v>
      </c>
      <c r="E28" s="138"/>
      <c r="F28" s="138"/>
      <c r="G28" s="138"/>
      <c r="H28" s="138">
        <v>6.8</v>
      </c>
      <c r="I28" s="138">
        <v>9.5</v>
      </c>
      <c r="J28" s="121">
        <v>12</v>
      </c>
      <c r="K28" s="96"/>
    </row>
    <row r="29" spans="1:11" x14ac:dyDescent="0.2">
      <c r="A29" s="324" t="s">
        <v>1016</v>
      </c>
      <c r="B29" s="82"/>
      <c r="C29" s="82" t="s">
        <v>1015</v>
      </c>
      <c r="D29" s="185" t="s">
        <v>1014</v>
      </c>
      <c r="E29" s="135"/>
      <c r="F29" s="135"/>
      <c r="G29" s="135"/>
      <c r="H29" s="135">
        <v>7.5</v>
      </c>
      <c r="I29" s="135">
        <v>10.8</v>
      </c>
      <c r="J29" s="118">
        <v>13.5</v>
      </c>
      <c r="K29" s="96"/>
    </row>
    <row r="30" spans="1:11" x14ac:dyDescent="0.2">
      <c r="A30" s="324" t="s">
        <v>1012</v>
      </c>
      <c r="B30" s="82"/>
      <c r="C30" s="82"/>
      <c r="D30" s="185" t="s">
        <v>999</v>
      </c>
      <c r="E30" s="79"/>
      <c r="F30" s="79"/>
      <c r="G30" s="79"/>
      <c r="H30" s="79">
        <f>'Интерактивный прайс-лист'!$F$26*VLOOKUP(H26,last!$B$1:$C$1698,2,0)</f>
        <v>3298</v>
      </c>
      <c r="I30" s="79">
        <f>'Интерактивный прайс-лист'!$F$26*VLOOKUP(I26,last!$B$1:$C$1698,2,0)</f>
        <v>3544</v>
      </c>
      <c r="J30" s="78">
        <f>'Интерактивный прайс-лист'!$F$26*VLOOKUP(J26,last!$B$1:$C$1698,2,0)</f>
        <v>3570</v>
      </c>
      <c r="K30" s="96"/>
    </row>
    <row r="31" spans="1:11" x14ac:dyDescent="0.2">
      <c r="A31" s="324" t="s">
        <v>1011</v>
      </c>
      <c r="B31" s="82"/>
      <c r="C31" s="82"/>
      <c r="D31" s="185" t="s">
        <v>999</v>
      </c>
      <c r="E31" s="79"/>
      <c r="F31" s="79"/>
      <c r="G31" s="79"/>
      <c r="H31" s="79">
        <f>'Интерактивный прайс-лист'!$F$26*VLOOKUP(H27,last!$B$1:$C$1698,2,0)</f>
        <v>4412</v>
      </c>
      <c r="I31" s="79">
        <f>'Интерактивный прайс-лист'!$F$26*VLOOKUP(I27,last!$B$1:$C$1698,2,0)</f>
        <v>5038</v>
      </c>
      <c r="J31" s="78">
        <f>'Интерактивный прайс-лист'!$F$26*VLOOKUP(J27,last!$B$1:$C$1698,2,0)</f>
        <v>5671</v>
      </c>
      <c r="K31" s="96"/>
    </row>
    <row r="32" spans="1:11" ht="13.5" thickBot="1" x14ac:dyDescent="0.25">
      <c r="A32" s="323" t="s">
        <v>1028</v>
      </c>
      <c r="B32" s="322"/>
      <c r="C32" s="322"/>
      <c r="D32" s="98" t="s">
        <v>999</v>
      </c>
      <c r="E32" s="76"/>
      <c r="F32" s="76"/>
      <c r="G32" s="76"/>
      <c r="H32" s="76">
        <f>SUM(H30:H31)</f>
        <v>7710</v>
      </c>
      <c r="I32" s="76">
        <f>SUM(I30:I31)</f>
        <v>8582</v>
      </c>
      <c r="J32" s="75">
        <f>SUM(J30:J31)</f>
        <v>9241</v>
      </c>
      <c r="K32" s="96"/>
    </row>
    <row r="33" spans="1:11" x14ac:dyDescent="0.2">
      <c r="A33" s="54"/>
      <c r="B33" s="54"/>
      <c r="C33" s="54"/>
      <c r="D33" s="55"/>
      <c r="E33" s="242"/>
      <c r="F33" s="242"/>
      <c r="G33" s="242"/>
      <c r="H33" s="54"/>
      <c r="I33" s="54"/>
      <c r="J33" s="54"/>
      <c r="K33" s="96"/>
    </row>
    <row r="34" spans="1:11" ht="13.5" thickBot="1" x14ac:dyDescent="0.25">
      <c r="A34" s="1035" t="s">
        <v>1009</v>
      </c>
      <c r="B34" s="1035"/>
      <c r="C34" s="1035"/>
      <c r="D34" s="1035"/>
      <c r="E34" s="321"/>
      <c r="F34" s="321"/>
      <c r="G34" s="321"/>
      <c r="H34" s="321"/>
      <c r="I34" s="321"/>
      <c r="J34" s="321"/>
      <c r="K34" s="96"/>
    </row>
    <row r="35" spans="1:11" x14ac:dyDescent="0.2">
      <c r="A35" s="993" t="s">
        <v>1008</v>
      </c>
      <c r="B35" s="229" t="s">
        <v>1007</v>
      </c>
      <c r="C35" s="73" t="s">
        <v>965</v>
      </c>
      <c r="D35" s="181" t="s">
        <v>999</v>
      </c>
      <c r="E35" s="255"/>
      <c r="F35" s="255"/>
      <c r="G35" s="255"/>
      <c r="H35" s="988">
        <f>'Интерактивный прайс-лист'!$F$26*VLOOKUP($C35,last!$B$1:$C$1698,2,0)</f>
        <v>96</v>
      </c>
      <c r="I35" s="989"/>
      <c r="J35" s="990"/>
      <c r="K35" s="96"/>
    </row>
    <row r="36" spans="1:11" x14ac:dyDescent="0.2">
      <c r="A36" s="882"/>
      <c r="B36" s="313" t="s">
        <v>1007</v>
      </c>
      <c r="C36" s="310" t="s">
        <v>964</v>
      </c>
      <c r="D36" s="309" t="s">
        <v>999</v>
      </c>
      <c r="E36" s="254"/>
      <c r="F36" s="254"/>
      <c r="G36" s="254"/>
      <c r="H36" s="979">
        <f>'Интерактивный прайс-лист'!$F$26*VLOOKUP($C36,last!$B$1:$C$1698,2,0)</f>
        <v>272</v>
      </c>
      <c r="I36" s="980"/>
      <c r="J36" s="981"/>
      <c r="K36" s="96"/>
    </row>
    <row r="37" spans="1:11" ht="13.5" thickBot="1" x14ac:dyDescent="0.25">
      <c r="A37" s="961"/>
      <c r="B37" s="100" t="s">
        <v>1022</v>
      </c>
      <c r="C37" s="179" t="s">
        <v>40</v>
      </c>
      <c r="D37" s="98" t="s">
        <v>999</v>
      </c>
      <c r="E37" s="306"/>
      <c r="F37" s="306"/>
      <c r="G37" s="306"/>
      <c r="H37" s="1015">
        <f>'Интерактивный прайс-лист'!$F$26*VLOOKUP($C37,last!$B$1:$C$1698,2,0)</f>
        <v>446</v>
      </c>
      <c r="I37" s="1016"/>
      <c r="J37" s="1017"/>
      <c r="K37" s="96"/>
    </row>
    <row r="38" spans="1:11" x14ac:dyDescent="0.2">
      <c r="A38" s="54"/>
      <c r="B38" s="54"/>
      <c r="C38" s="54"/>
      <c r="D38" s="55"/>
      <c r="E38" s="55"/>
      <c r="F38" s="55"/>
      <c r="G38" s="2"/>
      <c r="H38" s="2"/>
      <c r="I38" s="2"/>
      <c r="J38" s="54"/>
      <c r="K38" s="96"/>
    </row>
    <row r="39" spans="1:11" x14ac:dyDescent="0.2">
      <c r="A39" s="54"/>
      <c r="B39" s="54"/>
      <c r="C39" s="54"/>
      <c r="D39" s="55"/>
      <c r="E39" s="55"/>
      <c r="F39" s="55"/>
      <c r="G39" s="2"/>
      <c r="H39" s="2"/>
      <c r="I39" s="2"/>
      <c r="J39" s="54"/>
      <c r="K39" s="96"/>
    </row>
    <row r="40" spans="1:11" s="95" customFormat="1" ht="13.5" thickBot="1" x14ac:dyDescent="0.25">
      <c r="A40" s="97" t="s">
        <v>1020</v>
      </c>
      <c r="B40" s="97"/>
      <c r="C40" s="97"/>
      <c r="D40" s="97"/>
      <c r="E40" s="96"/>
      <c r="F40" s="96"/>
      <c r="G40" s="96"/>
      <c r="H40" s="96"/>
      <c r="I40" s="96"/>
      <c r="J40" s="96"/>
      <c r="K40" s="96"/>
    </row>
    <row r="41" spans="1:11" x14ac:dyDescent="0.2">
      <c r="A41" s="879" t="s">
        <v>1019</v>
      </c>
      <c r="B41" s="880"/>
      <c r="C41" s="108"/>
      <c r="D41" s="107"/>
      <c r="E41" s="106"/>
      <c r="F41" s="106"/>
      <c r="G41" s="106"/>
      <c r="H41" s="106" t="s">
        <v>660</v>
      </c>
      <c r="I41" s="106" t="s">
        <v>662</v>
      </c>
      <c r="J41" s="105" t="s">
        <v>661</v>
      </c>
      <c r="K41" s="96"/>
    </row>
    <row r="42" spans="1:11" ht="13.5" thickBot="1" x14ac:dyDescent="0.25">
      <c r="A42" s="890" t="s">
        <v>1018</v>
      </c>
      <c r="B42" s="891"/>
      <c r="C42" s="104"/>
      <c r="D42" s="103"/>
      <c r="E42" s="102"/>
      <c r="F42" s="102"/>
      <c r="G42" s="102"/>
      <c r="H42" s="102" t="s">
        <v>205</v>
      </c>
      <c r="I42" s="102" t="s">
        <v>212</v>
      </c>
      <c r="J42" s="101" t="s">
        <v>208</v>
      </c>
      <c r="K42" s="96"/>
    </row>
    <row r="43" spans="1:11" ht="12.75" customHeight="1" x14ac:dyDescent="0.2">
      <c r="A43" s="889" t="s">
        <v>1017</v>
      </c>
      <c r="B43" s="893"/>
      <c r="C43" s="86" t="s">
        <v>1015</v>
      </c>
      <c r="D43" s="188" t="s">
        <v>1014</v>
      </c>
      <c r="E43" s="138"/>
      <c r="F43" s="138"/>
      <c r="G43" s="138"/>
      <c r="H43" s="138">
        <v>7.1</v>
      </c>
      <c r="I43" s="138">
        <v>10</v>
      </c>
      <c r="J43" s="121">
        <v>12.2</v>
      </c>
      <c r="K43" s="96"/>
    </row>
    <row r="44" spans="1:11" ht="12.75" customHeight="1" x14ac:dyDescent="0.2">
      <c r="A44" s="865" t="s">
        <v>1016</v>
      </c>
      <c r="B44" s="867"/>
      <c r="C44" s="82" t="s">
        <v>1015</v>
      </c>
      <c r="D44" s="185" t="s">
        <v>1014</v>
      </c>
      <c r="E44" s="135"/>
      <c r="F44" s="135"/>
      <c r="G44" s="135"/>
      <c r="H44" s="135">
        <v>8</v>
      </c>
      <c r="I44" s="135">
        <v>11.2</v>
      </c>
      <c r="J44" s="118">
        <v>14.5</v>
      </c>
      <c r="K44" s="96"/>
    </row>
    <row r="45" spans="1:11" x14ac:dyDescent="0.2">
      <c r="A45" s="865" t="s">
        <v>1012</v>
      </c>
      <c r="B45" s="867"/>
      <c r="C45" s="867"/>
      <c r="D45" s="185" t="s">
        <v>999</v>
      </c>
      <c r="E45" s="79"/>
      <c r="F45" s="79"/>
      <c r="G45" s="79"/>
      <c r="H45" s="79">
        <f>'Интерактивный прайс-лист'!$F$26*VLOOKUP(H41,last!$B$1:$C$1698,2,0)</f>
        <v>3298</v>
      </c>
      <c r="I45" s="79">
        <f>'Интерактивный прайс-лист'!$F$26*VLOOKUP(I41,last!$B$1:$C$1698,2,0)</f>
        <v>3544</v>
      </c>
      <c r="J45" s="78">
        <f>'Интерактивный прайс-лист'!$F$26*VLOOKUP(J41,last!$B$1:$C$1698,2,0)</f>
        <v>3570</v>
      </c>
      <c r="K45" s="96"/>
    </row>
    <row r="46" spans="1:11" x14ac:dyDescent="0.2">
      <c r="A46" s="865" t="s">
        <v>1011</v>
      </c>
      <c r="B46" s="867"/>
      <c r="C46" s="867"/>
      <c r="D46" s="185" t="s">
        <v>999</v>
      </c>
      <c r="E46" s="79"/>
      <c r="F46" s="79"/>
      <c r="G46" s="79"/>
      <c r="H46" s="79">
        <f>'Интерактивный прайс-лист'!$F$26*VLOOKUP(H42,last!$B$1:$C$1698,2,0)</f>
        <v>2852</v>
      </c>
      <c r="I46" s="79">
        <f>'Интерактивный прайс-лист'!$F$26*VLOOKUP(I42,last!$B$1:$C$1698,2,0)</f>
        <v>3310</v>
      </c>
      <c r="J46" s="78">
        <f>'Интерактивный прайс-лист'!$F$26*VLOOKUP(J42,last!$B$1:$C$1698,2,0)</f>
        <v>3651</v>
      </c>
      <c r="K46" s="96"/>
    </row>
    <row r="47" spans="1:11" ht="13.5" thickBot="1" x14ac:dyDescent="0.25">
      <c r="A47" s="1005" t="s">
        <v>1028</v>
      </c>
      <c r="B47" s="1006"/>
      <c r="C47" s="1006"/>
      <c r="D47" s="98" t="s">
        <v>999</v>
      </c>
      <c r="E47" s="76"/>
      <c r="F47" s="76"/>
      <c r="G47" s="76"/>
      <c r="H47" s="76">
        <f>SUM(H45:H46)</f>
        <v>6150</v>
      </c>
      <c r="I47" s="76">
        <f>SUM(I45:I46)</f>
        <v>6854</v>
      </c>
      <c r="J47" s="75">
        <f>SUM(J45:J46)</f>
        <v>7221</v>
      </c>
      <c r="K47" s="96"/>
    </row>
    <row r="48" spans="1:11" x14ac:dyDescent="0.2">
      <c r="A48" s="316"/>
      <c r="B48" s="316"/>
      <c r="C48" s="316"/>
      <c r="D48" s="242"/>
      <c r="E48" s="242"/>
      <c r="F48" s="242"/>
      <c r="G48" s="242"/>
      <c r="H48" s="242"/>
      <c r="I48" s="242"/>
      <c r="J48" s="242"/>
      <c r="K48" s="96"/>
    </row>
    <row r="49" spans="1:11" ht="13.5" thickBot="1" x14ac:dyDescent="0.25">
      <c r="A49" s="971" t="s">
        <v>1009</v>
      </c>
      <c r="B49" s="971"/>
      <c r="C49" s="971"/>
      <c r="D49" s="971"/>
      <c r="E49" s="307"/>
      <c r="F49" s="307"/>
      <c r="G49" s="307"/>
      <c r="H49" s="307"/>
      <c r="I49" s="307"/>
      <c r="J49" s="307"/>
      <c r="K49" s="96"/>
    </row>
    <row r="50" spans="1:11" x14ac:dyDescent="0.2">
      <c r="A50" s="993" t="s">
        <v>1008</v>
      </c>
      <c r="B50" s="229" t="s">
        <v>1007</v>
      </c>
      <c r="C50" s="73" t="s">
        <v>965</v>
      </c>
      <c r="D50" s="72" t="s">
        <v>999</v>
      </c>
      <c r="E50" s="255"/>
      <c r="F50" s="255"/>
      <c r="G50" s="278"/>
      <c r="H50" s="988">
        <f>'Интерактивный прайс-лист'!$F$26*VLOOKUP($C50,last!$B$1:$C$1698,2,0)</f>
        <v>96</v>
      </c>
      <c r="I50" s="989"/>
      <c r="J50" s="990"/>
      <c r="K50" s="96"/>
    </row>
    <row r="51" spans="1:11" x14ac:dyDescent="0.2">
      <c r="A51" s="882"/>
      <c r="B51" s="82" t="s">
        <v>1007</v>
      </c>
      <c r="C51" s="67" t="s">
        <v>964</v>
      </c>
      <c r="D51" s="66" t="s">
        <v>999</v>
      </c>
      <c r="E51" s="254"/>
      <c r="F51" s="254"/>
      <c r="G51" s="275"/>
      <c r="H51" s="979">
        <f>'Интерактивный прайс-лист'!$F$26*VLOOKUP($C51,last!$B$1:$C$1698,2,0)</f>
        <v>272</v>
      </c>
      <c r="I51" s="980"/>
      <c r="J51" s="981"/>
      <c r="K51" s="96"/>
    </row>
    <row r="52" spans="1:11" ht="13.5" thickBot="1" x14ac:dyDescent="0.25">
      <c r="A52" s="883"/>
      <c r="B52" s="320" t="s">
        <v>1022</v>
      </c>
      <c r="C52" s="319" t="s">
        <v>40</v>
      </c>
      <c r="D52" s="59" t="s">
        <v>999</v>
      </c>
      <c r="E52" s="306"/>
      <c r="F52" s="306"/>
      <c r="G52" s="273"/>
      <c r="H52" s="1015">
        <f>'Интерактивный прайс-лист'!$F$26*VLOOKUP($C52,last!$B$1:$C$1698,2,0)</f>
        <v>446</v>
      </c>
      <c r="I52" s="1016"/>
      <c r="J52" s="1017"/>
      <c r="K52" s="96"/>
    </row>
    <row r="53" spans="1:11" x14ac:dyDescent="0.2">
      <c r="A53" s="54"/>
      <c r="B53" s="54"/>
      <c r="C53" s="54"/>
      <c r="D53" s="55"/>
      <c r="E53" s="55"/>
      <c r="F53" s="55"/>
      <c r="G53" s="55"/>
      <c r="H53" s="54"/>
      <c r="I53" s="54"/>
      <c r="J53" s="54"/>
      <c r="K53" s="96"/>
    </row>
    <row r="54" spans="1:11" x14ac:dyDescent="0.2">
      <c r="A54" s="54"/>
      <c r="B54" s="54"/>
      <c r="C54" s="54"/>
      <c r="D54" s="55"/>
      <c r="E54" s="55"/>
      <c r="F54" s="55"/>
      <c r="G54" s="55"/>
      <c r="H54" s="54"/>
      <c r="I54" s="54"/>
      <c r="J54" s="54"/>
      <c r="K54" s="96"/>
    </row>
    <row r="55" spans="1:11" s="95" customFormat="1" ht="13.5" thickBot="1" x14ac:dyDescent="0.25">
      <c r="A55" s="97" t="s">
        <v>1020</v>
      </c>
      <c r="B55" s="97"/>
      <c r="C55" s="97"/>
      <c r="D55" s="97"/>
      <c r="E55" s="96"/>
      <c r="F55" s="96"/>
      <c r="G55" s="96"/>
      <c r="H55" s="96"/>
      <c r="I55" s="96"/>
      <c r="J55" s="96"/>
      <c r="K55" s="96"/>
    </row>
    <row r="56" spans="1:11" x14ac:dyDescent="0.2">
      <c r="A56" s="957" t="s">
        <v>1019</v>
      </c>
      <c r="B56" s="958"/>
      <c r="C56" s="224"/>
      <c r="D56" s="298"/>
      <c r="E56" s="297"/>
      <c r="F56" s="297"/>
      <c r="G56" s="297"/>
      <c r="H56" s="297" t="s">
        <v>660</v>
      </c>
      <c r="I56" s="297" t="s">
        <v>662</v>
      </c>
      <c r="J56" s="318" t="s">
        <v>661</v>
      </c>
      <c r="K56" s="96"/>
    </row>
    <row r="57" spans="1:11" ht="13.5" thickBot="1" x14ac:dyDescent="0.25">
      <c r="A57" s="959" t="s">
        <v>1018</v>
      </c>
      <c r="B57" s="960"/>
      <c r="C57" s="219"/>
      <c r="D57" s="291"/>
      <c r="E57" s="290"/>
      <c r="F57" s="290"/>
      <c r="G57" s="290"/>
      <c r="H57" s="290" t="s">
        <v>188</v>
      </c>
      <c r="I57" s="290" t="s">
        <v>198</v>
      </c>
      <c r="J57" s="317" t="s">
        <v>192</v>
      </c>
      <c r="K57" s="96"/>
    </row>
    <row r="58" spans="1:11" ht="12.75" customHeight="1" x14ac:dyDescent="0.2">
      <c r="A58" s="889" t="s">
        <v>1017</v>
      </c>
      <c r="B58" s="893"/>
      <c r="C58" s="86" t="s">
        <v>1015</v>
      </c>
      <c r="D58" s="188" t="s">
        <v>1014</v>
      </c>
      <c r="E58" s="138"/>
      <c r="F58" s="138"/>
      <c r="G58" s="138"/>
      <c r="H58" s="138">
        <v>7.1</v>
      </c>
      <c r="I58" s="138">
        <v>10</v>
      </c>
      <c r="J58" s="121">
        <v>12.2</v>
      </c>
      <c r="K58" s="96"/>
    </row>
    <row r="59" spans="1:11" ht="12.75" customHeight="1" x14ac:dyDescent="0.2">
      <c r="A59" s="865" t="s">
        <v>1016</v>
      </c>
      <c r="B59" s="867"/>
      <c r="C59" s="82" t="s">
        <v>1015</v>
      </c>
      <c r="D59" s="185" t="s">
        <v>1014</v>
      </c>
      <c r="E59" s="135"/>
      <c r="F59" s="135"/>
      <c r="G59" s="135"/>
      <c r="H59" s="135" t="s">
        <v>1013</v>
      </c>
      <c r="I59" s="135" t="s">
        <v>1013</v>
      </c>
      <c r="J59" s="118" t="s">
        <v>1013</v>
      </c>
      <c r="K59" s="96"/>
    </row>
    <row r="60" spans="1:11" x14ac:dyDescent="0.2">
      <c r="A60" s="865" t="s">
        <v>1012</v>
      </c>
      <c r="B60" s="867"/>
      <c r="C60" s="867"/>
      <c r="D60" s="185" t="s">
        <v>999</v>
      </c>
      <c r="E60" s="79"/>
      <c r="F60" s="79"/>
      <c r="G60" s="79"/>
      <c r="H60" s="79">
        <f>'Интерактивный прайс-лист'!$F$26*VLOOKUP(H56,last!$B$1:$C$1698,2,0)</f>
        <v>3298</v>
      </c>
      <c r="I60" s="79">
        <f>'Интерактивный прайс-лист'!$F$26*VLOOKUP(I56,last!$B$1:$C$1698,2,0)</f>
        <v>3544</v>
      </c>
      <c r="J60" s="78">
        <f>'Интерактивный прайс-лист'!$F$26*VLOOKUP(J56,last!$B$1:$C$1698,2,0)</f>
        <v>3570</v>
      </c>
      <c r="K60" s="96"/>
    </row>
    <row r="61" spans="1:11" x14ac:dyDescent="0.2">
      <c r="A61" s="865" t="s">
        <v>1011</v>
      </c>
      <c r="B61" s="867"/>
      <c r="C61" s="867"/>
      <c r="D61" s="185" t="s">
        <v>999</v>
      </c>
      <c r="E61" s="79"/>
      <c r="F61" s="79"/>
      <c r="G61" s="79"/>
      <c r="H61" s="79">
        <f>'Интерактивный прайс-лист'!$F$26*VLOOKUP(H57,last!$B$1:$C$1698,2,0)</f>
        <v>2512</v>
      </c>
      <c r="I61" s="79">
        <f>'Интерактивный прайс-лист'!$F$26*VLOOKUP(I57,last!$B$1:$C$1698,2,0)</f>
        <v>2966</v>
      </c>
      <c r="J61" s="78">
        <f>'Интерактивный прайс-лист'!$F$26*VLOOKUP(J57,last!$B$1:$C$1698,2,0)</f>
        <v>3309</v>
      </c>
      <c r="K61" s="96"/>
    </row>
    <row r="62" spans="1:11" ht="13.5" thickBot="1" x14ac:dyDescent="0.25">
      <c r="A62" s="1005" t="s">
        <v>1028</v>
      </c>
      <c r="B62" s="1006"/>
      <c r="C62" s="1006"/>
      <c r="D62" s="98" t="s">
        <v>999</v>
      </c>
      <c r="E62" s="76"/>
      <c r="F62" s="76"/>
      <c r="G62" s="76"/>
      <c r="H62" s="76">
        <f>SUM(H60:H61)</f>
        <v>5810</v>
      </c>
      <c r="I62" s="76">
        <f>SUM(I60:I61)</f>
        <v>6510</v>
      </c>
      <c r="J62" s="75">
        <f>SUM(J60:J61)</f>
        <v>6879</v>
      </c>
      <c r="K62" s="96"/>
    </row>
    <row r="63" spans="1:11" ht="13.5" thickBot="1" x14ac:dyDescent="0.25">
      <c r="A63" s="316"/>
      <c r="B63" s="316"/>
      <c r="C63" s="316"/>
      <c r="D63" s="242"/>
      <c r="E63" s="55"/>
      <c r="F63" s="55"/>
      <c r="G63" s="55"/>
      <c r="H63" s="55"/>
      <c r="I63" s="54"/>
      <c r="J63" s="54"/>
      <c r="K63" s="96"/>
    </row>
    <row r="64" spans="1:11" ht="13.5" thickBot="1" x14ac:dyDescent="0.25">
      <c r="A64" s="1032" t="s">
        <v>1009</v>
      </c>
      <c r="B64" s="1033"/>
      <c r="C64" s="1033"/>
      <c r="D64" s="1034"/>
      <c r="E64" s="315"/>
      <c r="F64" s="315"/>
      <c r="G64" s="315"/>
      <c r="H64" s="315"/>
      <c r="I64" s="315"/>
      <c r="J64" s="314"/>
      <c r="K64" s="96"/>
    </row>
    <row r="65" spans="1:11" x14ac:dyDescent="0.2">
      <c r="A65" s="889" t="s">
        <v>1008</v>
      </c>
      <c r="B65" s="86" t="s">
        <v>1007</v>
      </c>
      <c r="C65" s="70" t="s">
        <v>965</v>
      </c>
      <c r="D65" s="188" t="s">
        <v>999</v>
      </c>
      <c r="E65" s="269"/>
      <c r="F65" s="269"/>
      <c r="G65" s="268"/>
      <c r="H65" s="873">
        <f>'Интерактивный прайс-лист'!$F$26*VLOOKUP($C65,last!$B$1:$C$1698,2,0)</f>
        <v>96</v>
      </c>
      <c r="I65" s="954"/>
      <c r="J65" s="874"/>
      <c r="K65" s="96"/>
    </row>
    <row r="66" spans="1:11" x14ac:dyDescent="0.2">
      <c r="A66" s="882"/>
      <c r="B66" s="82" t="s">
        <v>1007</v>
      </c>
      <c r="C66" s="67" t="s">
        <v>964</v>
      </c>
      <c r="D66" s="185" t="s">
        <v>999</v>
      </c>
      <c r="E66" s="254"/>
      <c r="F66" s="254"/>
      <c r="G66" s="275"/>
      <c r="H66" s="979">
        <f>'Интерактивный прайс-лист'!$F$26*VLOOKUP($C66,last!$B$1:$C$1698,2,0)</f>
        <v>272</v>
      </c>
      <c r="I66" s="980"/>
      <c r="J66" s="981"/>
      <c r="K66" s="96"/>
    </row>
    <row r="67" spans="1:11" ht="13.5" thickBot="1" x14ac:dyDescent="0.25">
      <c r="A67" s="961"/>
      <c r="B67" s="100" t="s">
        <v>1004</v>
      </c>
      <c r="C67" s="179" t="s">
        <v>40</v>
      </c>
      <c r="D67" s="98" t="s">
        <v>999</v>
      </c>
      <c r="E67" s="306"/>
      <c r="F67" s="306"/>
      <c r="G67" s="273"/>
      <c r="H67" s="1015">
        <f>'Интерактивный прайс-лист'!$F$26*VLOOKUP($C67,last!$B$1:$C$1698,2,0)</f>
        <v>446</v>
      </c>
      <c r="I67" s="1016"/>
      <c r="J67" s="1017"/>
      <c r="K67" s="96"/>
    </row>
    <row r="68" spans="1:11" x14ac:dyDescent="0.2">
      <c r="A68" s="54"/>
      <c r="B68" s="54"/>
      <c r="C68" s="54"/>
      <c r="D68" s="55"/>
      <c r="E68" s="55"/>
      <c r="F68" s="55"/>
      <c r="G68" s="55"/>
      <c r="H68" s="54"/>
      <c r="I68" s="54"/>
      <c r="J68" s="54"/>
      <c r="K68" s="96"/>
    </row>
    <row r="69" spans="1:11" x14ac:dyDescent="0.2">
      <c r="A69" s="54"/>
      <c r="B69" s="54"/>
      <c r="C69" s="54"/>
      <c r="D69" s="55"/>
      <c r="E69" s="55"/>
      <c r="F69" s="55"/>
      <c r="G69" s="2"/>
      <c r="H69" s="2"/>
      <c r="I69" s="2"/>
      <c r="J69" s="54"/>
      <c r="K69" s="96"/>
    </row>
    <row r="70" spans="1:11" x14ac:dyDescent="0.2">
      <c r="A70" s="54"/>
      <c r="B70" s="54"/>
      <c r="C70" s="54"/>
      <c r="D70" s="55"/>
      <c r="E70" s="55"/>
      <c r="F70" s="55"/>
      <c r="G70" s="2"/>
      <c r="H70" s="2"/>
      <c r="I70" s="2"/>
      <c r="J70" s="54"/>
      <c r="K70" s="96"/>
    </row>
    <row r="71" spans="1:11" x14ac:dyDescent="0.2">
      <c r="A71" s="54"/>
      <c r="B71" s="54"/>
      <c r="C71" s="54"/>
      <c r="D71" s="55"/>
      <c r="E71" s="55"/>
      <c r="F71" s="55"/>
      <c r="G71" s="55"/>
      <c r="H71" s="54"/>
      <c r="I71" s="54"/>
      <c r="J71" s="54"/>
      <c r="K71" s="96"/>
    </row>
    <row r="72" spans="1:11" x14ac:dyDescent="0.2">
      <c r="A72" s="1029" t="s">
        <v>1092</v>
      </c>
      <c r="B72" s="1029"/>
      <c r="C72" s="1029"/>
      <c r="D72" s="1029"/>
      <c r="E72" s="240"/>
      <c r="F72" s="240"/>
      <c r="G72" s="240"/>
      <c r="H72" s="239"/>
      <c r="I72" s="239"/>
      <c r="J72" s="239"/>
      <c r="K72" s="239"/>
    </row>
    <row r="73" spans="1:11" x14ac:dyDescent="0.2">
      <c r="A73" s="1029"/>
      <c r="B73" s="1029"/>
      <c r="C73" s="1029"/>
      <c r="D73" s="1029"/>
      <c r="E73" s="240"/>
      <c r="F73" s="240"/>
      <c r="G73" s="240"/>
      <c r="H73" s="239"/>
      <c r="I73" s="239"/>
      <c r="J73" s="239"/>
      <c r="K73" s="239"/>
    </row>
    <row r="74" spans="1:11" s="95" customFormat="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</row>
    <row r="75" spans="1:11" ht="13.5" thickBot="1" x14ac:dyDescent="0.25">
      <c r="A75" s="97" t="s">
        <v>1020</v>
      </c>
      <c r="B75" s="97"/>
      <c r="C75" s="97"/>
      <c r="D75" s="97" t="s">
        <v>1023</v>
      </c>
      <c r="E75" s="96"/>
      <c r="F75" s="96"/>
      <c r="G75" s="96"/>
      <c r="H75" s="96"/>
      <c r="I75" s="96"/>
      <c r="J75" s="96"/>
      <c r="K75" s="96"/>
    </row>
    <row r="76" spans="1:11" x14ac:dyDescent="0.2">
      <c r="A76" s="879" t="s">
        <v>1019</v>
      </c>
      <c r="B76" s="880"/>
      <c r="C76" s="108"/>
      <c r="D76" s="107"/>
      <c r="E76" s="127" t="s">
        <v>701</v>
      </c>
      <c r="F76" s="106" t="s">
        <v>700</v>
      </c>
      <c r="G76" s="105" t="s">
        <v>699</v>
      </c>
      <c r="H76" s="54"/>
      <c r="I76" s="54"/>
      <c r="J76" s="54"/>
      <c r="K76" s="96"/>
    </row>
    <row r="77" spans="1:11" ht="13.5" thickBot="1" x14ac:dyDescent="0.25">
      <c r="A77" s="890" t="s">
        <v>1018</v>
      </c>
      <c r="B77" s="891"/>
      <c r="C77" s="104"/>
      <c r="D77" s="103"/>
      <c r="E77" s="124" t="s">
        <v>1660</v>
      </c>
      <c r="F77" s="102" t="s">
        <v>1662</v>
      </c>
      <c r="G77" s="101" t="s">
        <v>1663</v>
      </c>
      <c r="H77" s="54"/>
      <c r="I77" s="54"/>
      <c r="J77" s="54"/>
      <c r="K77" s="96"/>
    </row>
    <row r="78" spans="1:11" x14ac:dyDescent="0.2">
      <c r="A78" s="889" t="s">
        <v>1017</v>
      </c>
      <c r="B78" s="893"/>
      <c r="C78" s="86" t="s">
        <v>1015</v>
      </c>
      <c r="D78" s="188" t="s">
        <v>1014</v>
      </c>
      <c r="E78" s="122">
        <v>3.4</v>
      </c>
      <c r="F78" s="138">
        <v>5</v>
      </c>
      <c r="G78" s="121">
        <v>5.7</v>
      </c>
      <c r="H78" s="54"/>
      <c r="I78" s="54"/>
      <c r="J78" s="54"/>
      <c r="K78" s="96"/>
    </row>
    <row r="79" spans="1:11" x14ac:dyDescent="0.2">
      <c r="A79" s="865" t="s">
        <v>1016</v>
      </c>
      <c r="B79" s="867"/>
      <c r="C79" s="86" t="s">
        <v>1015</v>
      </c>
      <c r="D79" s="185" t="s">
        <v>1014</v>
      </c>
      <c r="E79" s="119">
        <v>4</v>
      </c>
      <c r="F79" s="135">
        <v>6</v>
      </c>
      <c r="G79" s="118">
        <v>7.2</v>
      </c>
      <c r="H79" s="54"/>
      <c r="I79" s="54"/>
      <c r="J79" s="54"/>
      <c r="K79" s="96"/>
    </row>
    <row r="80" spans="1:11" x14ac:dyDescent="0.2">
      <c r="A80" s="865" t="s">
        <v>1012</v>
      </c>
      <c r="B80" s="867"/>
      <c r="C80" s="867"/>
      <c r="D80" s="185" t="s">
        <v>999</v>
      </c>
      <c r="E80" s="116">
        <f>'Интерактивный прайс-лист'!$F$26*VLOOKUP(E76,last!$B$1:$C$1698,2,0)</f>
        <v>1549</v>
      </c>
      <c r="F80" s="79">
        <f>'Интерактивный прайс-лист'!$F$26*VLOOKUP(F76,last!$B$1:$C$1698,2,0)</f>
        <v>1628</v>
      </c>
      <c r="G80" s="78">
        <f>'Интерактивный прайс-лист'!$F$26*VLOOKUP(G76,last!$B$1:$C$1698,2,0)</f>
        <v>1751</v>
      </c>
      <c r="H80" s="54"/>
      <c r="I80" s="54"/>
      <c r="J80" s="54"/>
      <c r="K80" s="96"/>
    </row>
    <row r="81" spans="1:11" x14ac:dyDescent="0.2">
      <c r="A81" s="865" t="s">
        <v>1011</v>
      </c>
      <c r="B81" s="867"/>
      <c r="C81" s="867"/>
      <c r="D81" s="185" t="s">
        <v>999</v>
      </c>
      <c r="E81" s="116">
        <f>'Интерактивный прайс-лист'!$F$26*VLOOKUP(E77,last!$B$1:$C$1698,2,0)</f>
        <v>1752</v>
      </c>
      <c r="F81" s="79">
        <f>'Интерактивный прайс-лист'!$F$26*VLOOKUP(F77,last!$B$1:$C$1698,2,0)</f>
        <v>2625</v>
      </c>
      <c r="G81" s="78">
        <f>'Интерактивный прайс-лист'!$F$26*VLOOKUP(G77,last!$B$1:$C$1698,2,0)</f>
        <v>3434</v>
      </c>
      <c r="H81" s="54"/>
      <c r="I81" s="54"/>
      <c r="J81" s="54"/>
      <c r="K81" s="96"/>
    </row>
    <row r="82" spans="1:11" ht="13.5" thickBot="1" x14ac:dyDescent="0.25">
      <c r="A82" s="1005" t="s">
        <v>1028</v>
      </c>
      <c r="B82" s="1006"/>
      <c r="C82" s="1006"/>
      <c r="D82" s="98" t="s">
        <v>999</v>
      </c>
      <c r="E82" s="114">
        <f>SUM(E80:E81)</f>
        <v>3301</v>
      </c>
      <c r="F82" s="76">
        <f>SUM(F80:F81)</f>
        <v>4253</v>
      </c>
      <c r="G82" s="75">
        <f>SUM(G80:G81)</f>
        <v>5185</v>
      </c>
      <c r="H82" s="54"/>
      <c r="I82" s="54"/>
      <c r="J82" s="54"/>
      <c r="K82" s="96"/>
    </row>
    <row r="83" spans="1:11" x14ac:dyDescent="0.2">
      <c r="A83" s="54"/>
      <c r="B83" s="54"/>
      <c r="C83" s="54"/>
      <c r="D83" s="55"/>
      <c r="E83" s="55"/>
      <c r="F83" s="55"/>
      <c r="G83" s="55"/>
      <c r="H83" s="54"/>
      <c r="I83" s="54"/>
      <c r="J83" s="54"/>
      <c r="K83" s="96"/>
    </row>
    <row r="84" spans="1:11" ht="13.5" thickBot="1" x14ac:dyDescent="0.25">
      <c r="A84" s="971" t="s">
        <v>1009</v>
      </c>
      <c r="B84" s="971"/>
      <c r="C84" s="971"/>
      <c r="D84" s="971"/>
      <c r="E84" s="307"/>
      <c r="F84" s="307"/>
      <c r="G84" s="307"/>
      <c r="H84" s="54"/>
      <c r="I84" s="54"/>
      <c r="J84" s="54"/>
      <c r="K84" s="96"/>
    </row>
    <row r="85" spans="1:11" x14ac:dyDescent="0.2">
      <c r="A85" s="993" t="s">
        <v>1008</v>
      </c>
      <c r="B85" s="86" t="s">
        <v>1007</v>
      </c>
      <c r="C85" s="70" t="s">
        <v>965</v>
      </c>
      <c r="D85" s="188" t="s">
        <v>999</v>
      </c>
      <c r="E85" s="1024">
        <f>'Интерактивный прайс-лист'!$F$26*VLOOKUP($C85,last!$B$1:$C$1698,2,0)</f>
        <v>96</v>
      </c>
      <c r="F85" s="954"/>
      <c r="G85" s="874"/>
      <c r="H85" s="54"/>
      <c r="I85" s="54"/>
      <c r="J85" s="54"/>
      <c r="K85" s="96"/>
    </row>
    <row r="86" spans="1:11" x14ac:dyDescent="0.2">
      <c r="A86" s="882"/>
      <c r="B86" s="313" t="s">
        <v>1007</v>
      </c>
      <c r="C86" s="310" t="s">
        <v>964</v>
      </c>
      <c r="D86" s="309" t="s">
        <v>999</v>
      </c>
      <c r="E86" s="1003">
        <f>'Интерактивный прайс-лист'!$F$26*VLOOKUP($C86,last!$B$1:$C$1698,2,0)</f>
        <v>272</v>
      </c>
      <c r="F86" s="991"/>
      <c r="G86" s="876"/>
      <c r="H86" s="54"/>
      <c r="I86" s="54"/>
      <c r="J86" s="54"/>
      <c r="K86" s="96"/>
    </row>
    <row r="87" spans="1:11" ht="13.5" thickBot="1" x14ac:dyDescent="0.25">
      <c r="A87" s="961"/>
      <c r="B87" s="100" t="s">
        <v>1022</v>
      </c>
      <c r="C87" s="179" t="s">
        <v>39</v>
      </c>
      <c r="D87" s="98" t="s">
        <v>999</v>
      </c>
      <c r="E87" s="1004">
        <f>'Интерактивный прайс-лист'!$F$26*VLOOKUP($C87,last!$B$1:$C$1698,2,0)</f>
        <v>377</v>
      </c>
      <c r="F87" s="995"/>
      <c r="G87" s="956"/>
      <c r="H87" s="54"/>
      <c r="I87" s="54"/>
      <c r="J87" s="54"/>
      <c r="K87" s="96"/>
    </row>
    <row r="88" spans="1:11" x14ac:dyDescent="0.2">
      <c r="A88" s="54"/>
      <c r="B88" s="54"/>
      <c r="C88" s="54"/>
      <c r="D88" s="55"/>
      <c r="E88" s="55"/>
      <c r="F88" s="55"/>
      <c r="G88" s="55"/>
      <c r="H88" s="54"/>
      <c r="I88" s="54"/>
      <c r="J88" s="54"/>
      <c r="K88" s="96"/>
    </row>
    <row r="89" spans="1:11" x14ac:dyDescent="0.2">
      <c r="A89" s="54"/>
      <c r="B89" s="54"/>
      <c r="C89" s="54"/>
      <c r="D89" s="55"/>
      <c r="E89" s="54"/>
      <c r="F89" s="54"/>
      <c r="G89" s="54"/>
      <c r="H89" s="54"/>
      <c r="I89" s="54"/>
      <c r="J89" s="54"/>
      <c r="K89" s="96"/>
    </row>
    <row r="90" spans="1:11" ht="13.5" thickBot="1" x14ac:dyDescent="0.25">
      <c r="A90" s="97" t="s">
        <v>1020</v>
      </c>
      <c r="B90" s="97"/>
      <c r="C90" s="97"/>
      <c r="D90" s="97" t="s">
        <v>1023</v>
      </c>
      <c r="E90" s="96"/>
      <c r="F90" s="96"/>
      <c r="G90" s="96"/>
      <c r="H90" s="96"/>
      <c r="I90" s="96"/>
      <c r="J90" s="96"/>
      <c r="K90" s="96"/>
    </row>
    <row r="91" spans="1:11" x14ac:dyDescent="0.2">
      <c r="A91" s="879" t="s">
        <v>1019</v>
      </c>
      <c r="B91" s="880"/>
      <c r="C91" s="108"/>
      <c r="D91" s="107"/>
      <c r="E91" s="106"/>
      <c r="F91" s="106"/>
      <c r="G91" s="106"/>
      <c r="H91" s="106" t="s">
        <v>698</v>
      </c>
      <c r="I91" s="106" t="s">
        <v>704</v>
      </c>
      <c r="J91" s="142" t="s">
        <v>703</v>
      </c>
      <c r="K91" s="105" t="s">
        <v>702</v>
      </c>
    </row>
    <row r="92" spans="1:11" ht="13.5" thickBot="1" x14ac:dyDescent="0.25">
      <c r="A92" s="890" t="s">
        <v>1018</v>
      </c>
      <c r="B92" s="891"/>
      <c r="C92" s="104"/>
      <c r="D92" s="103"/>
      <c r="E92" s="102"/>
      <c r="F92" s="102"/>
      <c r="G92" s="102"/>
      <c r="H92" s="102" t="s">
        <v>57</v>
      </c>
      <c r="I92" s="102" t="s">
        <v>56</v>
      </c>
      <c r="J92" s="141" t="s">
        <v>55</v>
      </c>
      <c r="K92" s="101" t="s">
        <v>98</v>
      </c>
    </row>
    <row r="93" spans="1:11" x14ac:dyDescent="0.2">
      <c r="A93" s="889" t="s">
        <v>1017</v>
      </c>
      <c r="B93" s="893"/>
      <c r="C93" s="86" t="s">
        <v>1015</v>
      </c>
      <c r="D93" s="188" t="s">
        <v>1014</v>
      </c>
      <c r="E93" s="138"/>
      <c r="F93" s="138"/>
      <c r="G93" s="138"/>
      <c r="H93" s="138">
        <v>6.8</v>
      </c>
      <c r="I93" s="138">
        <v>9.5</v>
      </c>
      <c r="J93" s="138">
        <v>12</v>
      </c>
      <c r="K93" s="121">
        <v>13.4</v>
      </c>
    </row>
    <row r="94" spans="1:11" x14ac:dyDescent="0.2">
      <c r="A94" s="865" t="s">
        <v>1016</v>
      </c>
      <c r="B94" s="867"/>
      <c r="C94" s="82" t="s">
        <v>1015</v>
      </c>
      <c r="D94" s="185" t="s">
        <v>1014</v>
      </c>
      <c r="E94" s="135"/>
      <c r="F94" s="135"/>
      <c r="G94" s="135"/>
      <c r="H94" s="135">
        <v>7.5</v>
      </c>
      <c r="I94" s="135">
        <v>10.8</v>
      </c>
      <c r="J94" s="135">
        <v>13.5</v>
      </c>
      <c r="K94" s="118">
        <v>15.5</v>
      </c>
    </row>
    <row r="95" spans="1:11" x14ac:dyDescent="0.2">
      <c r="A95" s="865" t="s">
        <v>1012</v>
      </c>
      <c r="B95" s="867"/>
      <c r="C95" s="867"/>
      <c r="D95" s="185" t="s">
        <v>999</v>
      </c>
      <c r="E95" s="79"/>
      <c r="F95" s="79"/>
      <c r="G95" s="79"/>
      <c r="H95" s="79">
        <f>'Интерактивный прайс-лист'!$F$26*VLOOKUP(H91,last!$B$1:$C$1698,2,0)</f>
        <v>2447</v>
      </c>
      <c r="I95" s="79">
        <f>'Интерактивный прайс-лист'!$F$26*VLOOKUP(I91,last!$B$1:$C$1698,2,0)</f>
        <v>2816</v>
      </c>
      <c r="J95" s="134">
        <f>'Интерактивный прайс-лист'!$F$26*VLOOKUP(J91,last!$B$1:$C$1698,2,0)</f>
        <v>2936</v>
      </c>
      <c r="K95" s="78">
        <f>'Интерактивный прайс-лист'!$F$26*VLOOKUP(K91,last!$B$1:$C$1698,2,0)</f>
        <v>3231</v>
      </c>
    </row>
    <row r="96" spans="1:11" x14ac:dyDescent="0.2">
      <c r="A96" s="865" t="s">
        <v>1011</v>
      </c>
      <c r="B96" s="867"/>
      <c r="C96" s="867"/>
      <c r="D96" s="185" t="s">
        <v>999</v>
      </c>
      <c r="E96" s="79"/>
      <c r="F96" s="79"/>
      <c r="G96" s="79"/>
      <c r="H96" s="79">
        <f>'Интерактивный прайс-лист'!$F$26*VLOOKUP(H92,last!$B$1:$C$1698,2,0)</f>
        <v>4412</v>
      </c>
      <c r="I96" s="79">
        <f>'Интерактивный прайс-лист'!$F$26*VLOOKUP(I92,last!$B$1:$C$1698,2,0)</f>
        <v>5038</v>
      </c>
      <c r="J96" s="134">
        <f>'Интерактивный прайс-лист'!$F$26*VLOOKUP(J92,last!$B$1:$C$1698,2,0)</f>
        <v>5671</v>
      </c>
      <c r="K96" s="78">
        <f>'Интерактивный прайс-лист'!$F$26*VLOOKUP(K92,last!$B$1:$C$1698,2,0)</f>
        <v>6356</v>
      </c>
    </row>
    <row r="97" spans="1:11" ht="13.5" thickBot="1" x14ac:dyDescent="0.25">
      <c r="A97" s="961" t="s">
        <v>1028</v>
      </c>
      <c r="B97" s="962"/>
      <c r="C97" s="962"/>
      <c r="D97" s="98" t="s">
        <v>999</v>
      </c>
      <c r="E97" s="76"/>
      <c r="F97" s="76"/>
      <c r="G97" s="76"/>
      <c r="H97" s="76">
        <f>SUM(H95:H96)</f>
        <v>6859</v>
      </c>
      <c r="I97" s="76">
        <f>SUM(I95:I96)</f>
        <v>7854</v>
      </c>
      <c r="J97" s="312">
        <f>SUM(J95:J96)</f>
        <v>8607</v>
      </c>
      <c r="K97" s="75">
        <f>SUM(K95:K96)</f>
        <v>9587</v>
      </c>
    </row>
    <row r="98" spans="1:11" x14ac:dyDescent="0.2">
      <c r="A98" s="177"/>
      <c r="B98" s="177"/>
      <c r="C98" s="177"/>
      <c r="D98" s="55"/>
      <c r="E98" s="242"/>
      <c r="F98" s="242"/>
      <c r="G98" s="242"/>
      <c r="H98" s="54"/>
      <c r="I98" s="54"/>
      <c r="J98" s="54"/>
      <c r="K98" s="96"/>
    </row>
    <row r="99" spans="1:11" ht="13.5" thickBot="1" x14ac:dyDescent="0.25">
      <c r="A99" s="971" t="s">
        <v>1009</v>
      </c>
      <c r="B99" s="971"/>
      <c r="C99" s="971"/>
      <c r="D99" s="971"/>
      <c r="E99" s="307"/>
      <c r="F99" s="307"/>
      <c r="G99" s="307"/>
      <c r="H99" s="307"/>
      <c r="I99" s="307"/>
      <c r="J99" s="307"/>
      <c r="K99" s="307"/>
    </row>
    <row r="100" spans="1:11" x14ac:dyDescent="0.2">
      <c r="A100" s="993" t="s">
        <v>1008</v>
      </c>
      <c r="B100" s="308" t="s">
        <v>1007</v>
      </c>
      <c r="C100" s="73" t="s">
        <v>965</v>
      </c>
      <c r="D100" s="181" t="s">
        <v>999</v>
      </c>
      <c r="E100" s="255"/>
      <c r="F100" s="255"/>
      <c r="G100" s="278"/>
      <c r="H100" s="873">
        <f>'Интерактивный прайс-лист'!$F$26*VLOOKUP($C100,last!$B$1:$C$1698,2,0)</f>
        <v>96</v>
      </c>
      <c r="I100" s="954"/>
      <c r="J100" s="954"/>
      <c r="K100" s="874"/>
    </row>
    <row r="101" spans="1:11" x14ac:dyDescent="0.2">
      <c r="A101" s="882"/>
      <c r="B101" s="311" t="s">
        <v>1007</v>
      </c>
      <c r="C101" s="310" t="s">
        <v>964</v>
      </c>
      <c r="D101" s="309" t="s">
        <v>999</v>
      </c>
      <c r="E101" s="254"/>
      <c r="F101" s="254"/>
      <c r="G101" s="275"/>
      <c r="H101" s="875">
        <f>'Интерактивный прайс-лист'!$F$26*VLOOKUP($C101,last!$B$1:$C$1698,2,0)</f>
        <v>272</v>
      </c>
      <c r="I101" s="991"/>
      <c r="J101" s="991"/>
      <c r="K101" s="876"/>
    </row>
    <row r="102" spans="1:11" ht="13.5" thickBot="1" x14ac:dyDescent="0.25">
      <c r="A102" s="961"/>
      <c r="B102" s="100" t="s">
        <v>1022</v>
      </c>
      <c r="C102" s="179" t="s">
        <v>39</v>
      </c>
      <c r="D102" s="98" t="s">
        <v>999</v>
      </c>
      <c r="E102" s="306"/>
      <c r="F102" s="306"/>
      <c r="G102" s="273"/>
      <c r="H102" s="955">
        <f>'Интерактивный прайс-лист'!$F$26*VLOOKUP($C102,last!$B$1:$C$1698,2,0)</f>
        <v>377</v>
      </c>
      <c r="I102" s="995"/>
      <c r="J102" s="995"/>
      <c r="K102" s="956"/>
    </row>
    <row r="103" spans="1:11" x14ac:dyDescent="0.2">
      <c r="A103" s="54"/>
      <c r="B103" s="54"/>
      <c r="C103" s="54"/>
      <c r="D103" s="55"/>
      <c r="E103" s="54"/>
      <c r="F103" s="54"/>
      <c r="G103" s="54"/>
      <c r="H103" s="54"/>
      <c r="I103" s="54"/>
      <c r="J103" s="54"/>
      <c r="K103" s="96"/>
    </row>
    <row r="104" spans="1:11" x14ac:dyDescent="0.2">
      <c r="A104" s="54"/>
      <c r="B104" s="54"/>
      <c r="C104" s="54"/>
      <c r="D104" s="55"/>
      <c r="E104" s="54"/>
      <c r="F104" s="54"/>
      <c r="G104" s="54"/>
      <c r="H104" s="54"/>
      <c r="I104" s="54"/>
      <c r="J104" s="54"/>
      <c r="K104" s="96"/>
    </row>
    <row r="105" spans="1:11" s="54" customFormat="1" ht="13.5" thickBot="1" x14ac:dyDescent="0.25">
      <c r="A105" s="97" t="s">
        <v>1020</v>
      </c>
      <c r="B105" s="97"/>
      <c r="C105" s="97"/>
      <c r="D105" s="97" t="s">
        <v>1023</v>
      </c>
      <c r="E105" s="96"/>
      <c r="F105" s="96"/>
      <c r="G105" s="96"/>
      <c r="H105" s="96"/>
      <c r="I105" s="96"/>
      <c r="J105" s="96"/>
      <c r="K105" s="96"/>
    </row>
    <row r="106" spans="1:11" x14ac:dyDescent="0.2">
      <c r="A106" s="879" t="s">
        <v>1019</v>
      </c>
      <c r="B106" s="880"/>
      <c r="C106" s="108"/>
      <c r="D106" s="107"/>
      <c r="E106" s="106"/>
      <c r="F106" s="106"/>
      <c r="G106" s="106"/>
      <c r="H106" s="106" t="s">
        <v>698</v>
      </c>
      <c r="I106" s="106" t="s">
        <v>704</v>
      </c>
      <c r="J106" s="142" t="s">
        <v>703</v>
      </c>
      <c r="K106" s="105" t="s">
        <v>702</v>
      </c>
    </row>
    <row r="107" spans="1:11" ht="13.5" thickBot="1" x14ac:dyDescent="0.25">
      <c r="A107" s="890" t="s">
        <v>1018</v>
      </c>
      <c r="B107" s="891"/>
      <c r="C107" s="104"/>
      <c r="D107" s="103"/>
      <c r="E107" s="102"/>
      <c r="F107" s="102"/>
      <c r="G107" s="102"/>
      <c r="H107" s="102" t="s">
        <v>60</v>
      </c>
      <c r="I107" s="102" t="s">
        <v>59</v>
      </c>
      <c r="J107" s="141" t="s">
        <v>58</v>
      </c>
      <c r="K107" s="101" t="s">
        <v>97</v>
      </c>
    </row>
    <row r="108" spans="1:11" x14ac:dyDescent="0.2">
      <c r="A108" s="889" t="s">
        <v>1017</v>
      </c>
      <c r="B108" s="893"/>
      <c r="C108" s="86" t="s">
        <v>1015</v>
      </c>
      <c r="D108" s="188" t="s">
        <v>1014</v>
      </c>
      <c r="E108" s="138"/>
      <c r="F108" s="138"/>
      <c r="G108" s="138"/>
      <c r="H108" s="138">
        <v>6.8</v>
      </c>
      <c r="I108" s="138">
        <v>9.5</v>
      </c>
      <c r="J108" s="138">
        <v>12</v>
      </c>
      <c r="K108" s="121">
        <v>13.4</v>
      </c>
    </row>
    <row r="109" spans="1:11" x14ac:dyDescent="0.2">
      <c r="A109" s="865" t="s">
        <v>1016</v>
      </c>
      <c r="B109" s="867"/>
      <c r="C109" s="82" t="s">
        <v>1015</v>
      </c>
      <c r="D109" s="185" t="s">
        <v>1014</v>
      </c>
      <c r="E109" s="135"/>
      <c r="F109" s="135"/>
      <c r="G109" s="135"/>
      <c r="H109" s="135">
        <v>7.5</v>
      </c>
      <c r="I109" s="135">
        <v>10.8</v>
      </c>
      <c r="J109" s="135">
        <v>13.5</v>
      </c>
      <c r="K109" s="118">
        <v>15.5</v>
      </c>
    </row>
    <row r="110" spans="1:11" x14ac:dyDescent="0.2">
      <c r="A110" s="865" t="s">
        <v>1012</v>
      </c>
      <c r="B110" s="867"/>
      <c r="C110" s="867"/>
      <c r="D110" s="185" t="s">
        <v>999</v>
      </c>
      <c r="E110" s="79"/>
      <c r="F110" s="79"/>
      <c r="G110" s="79"/>
      <c r="H110" s="79">
        <f>'Интерактивный прайс-лист'!$F$26*VLOOKUP(H106,last!$B$1:$C$1698,2,0)</f>
        <v>2447</v>
      </c>
      <c r="I110" s="79">
        <f>'Интерактивный прайс-лист'!$F$26*VLOOKUP(I106,last!$B$1:$C$1698,2,0)</f>
        <v>2816</v>
      </c>
      <c r="J110" s="134">
        <f>'Интерактивный прайс-лист'!$F$26*VLOOKUP(J106,last!$B$1:$C$1698,2,0)</f>
        <v>2936</v>
      </c>
      <c r="K110" s="78">
        <f>'Интерактивный прайс-лист'!$F$26*VLOOKUP(K106,last!$B$1:$C$1698,2,0)</f>
        <v>3231</v>
      </c>
    </row>
    <row r="111" spans="1:11" x14ac:dyDescent="0.2">
      <c r="A111" s="865" t="s">
        <v>1011</v>
      </c>
      <c r="B111" s="867"/>
      <c r="C111" s="867"/>
      <c r="D111" s="185" t="s">
        <v>999</v>
      </c>
      <c r="E111" s="79"/>
      <c r="F111" s="79"/>
      <c r="G111" s="79"/>
      <c r="H111" s="79">
        <f>'Интерактивный прайс-лист'!$F$26*VLOOKUP(H107,last!$B$1:$C$1698,2,0)</f>
        <v>4412</v>
      </c>
      <c r="I111" s="79">
        <f>'Интерактивный прайс-лист'!$F$26*VLOOKUP(I107,last!$B$1:$C$1698,2,0)</f>
        <v>5038</v>
      </c>
      <c r="J111" s="134">
        <f>'Интерактивный прайс-лист'!$F$26*VLOOKUP(J107,last!$B$1:$C$1698,2,0)</f>
        <v>5671</v>
      </c>
      <c r="K111" s="78">
        <f>'Интерактивный прайс-лист'!$F$26*VLOOKUP(K107,last!$B$1:$C$1698,2,0)</f>
        <v>6356</v>
      </c>
    </row>
    <row r="112" spans="1:11" ht="13.5" thickBot="1" x14ac:dyDescent="0.25">
      <c r="A112" s="961" t="s">
        <v>1028</v>
      </c>
      <c r="B112" s="962"/>
      <c r="C112" s="962"/>
      <c r="D112" s="98" t="s">
        <v>999</v>
      </c>
      <c r="E112" s="76"/>
      <c r="F112" s="76"/>
      <c r="G112" s="76"/>
      <c r="H112" s="76">
        <f>SUM(H110:H111)</f>
        <v>6859</v>
      </c>
      <c r="I112" s="76">
        <f>SUM(I110:I111)</f>
        <v>7854</v>
      </c>
      <c r="J112" s="312">
        <f>SUM(J110:J111)</f>
        <v>8607</v>
      </c>
      <c r="K112" s="75">
        <f>SUM(K110:K111)</f>
        <v>9587</v>
      </c>
    </row>
    <row r="113" spans="1:11" x14ac:dyDescent="0.2">
      <c r="A113" s="177"/>
      <c r="B113" s="177"/>
      <c r="C113" s="177"/>
      <c r="D113" s="55"/>
      <c r="E113" s="242"/>
      <c r="F113" s="242"/>
      <c r="G113" s="242"/>
      <c r="H113" s="242"/>
      <c r="I113" s="54"/>
      <c r="J113" s="54"/>
      <c r="K113" s="96"/>
    </row>
    <row r="114" spans="1:11" ht="13.5" thickBot="1" x14ac:dyDescent="0.25">
      <c r="A114" s="971" t="s">
        <v>1009</v>
      </c>
      <c r="B114" s="971"/>
      <c r="C114" s="971"/>
      <c r="D114" s="971"/>
      <c r="E114" s="307"/>
      <c r="F114" s="307"/>
      <c r="G114" s="307"/>
      <c r="H114" s="307"/>
      <c r="I114" s="307"/>
      <c r="J114" s="307"/>
      <c r="K114" s="307"/>
    </row>
    <row r="115" spans="1:11" x14ac:dyDescent="0.2">
      <c r="A115" s="993" t="s">
        <v>1008</v>
      </c>
      <c r="B115" s="159" t="s">
        <v>1007</v>
      </c>
      <c r="C115" s="70" t="s">
        <v>965</v>
      </c>
      <c r="D115" s="188" t="s">
        <v>999</v>
      </c>
      <c r="E115" s="255"/>
      <c r="F115" s="255"/>
      <c r="G115" s="255"/>
      <c r="H115" s="873">
        <f>'Интерактивный прайс-лист'!$F$26*VLOOKUP($C115,last!$B$1:$C$1698,2,0)</f>
        <v>96</v>
      </c>
      <c r="I115" s="954"/>
      <c r="J115" s="954"/>
      <c r="K115" s="874"/>
    </row>
    <row r="116" spans="1:11" x14ac:dyDescent="0.2">
      <c r="A116" s="882"/>
      <c r="B116" s="311" t="s">
        <v>1007</v>
      </c>
      <c r="C116" s="310" t="s">
        <v>964</v>
      </c>
      <c r="D116" s="309" t="s">
        <v>999</v>
      </c>
      <c r="E116" s="254"/>
      <c r="F116" s="254"/>
      <c r="G116" s="254"/>
      <c r="H116" s="875">
        <f>'Интерактивный прайс-лист'!$F$26*VLOOKUP($C116,last!$B$1:$C$1698,2,0)</f>
        <v>272</v>
      </c>
      <c r="I116" s="991"/>
      <c r="J116" s="991"/>
      <c r="K116" s="876"/>
    </row>
    <row r="117" spans="1:11" ht="13.5" thickBot="1" x14ac:dyDescent="0.25">
      <c r="A117" s="961"/>
      <c r="B117" s="100" t="s">
        <v>1022</v>
      </c>
      <c r="C117" s="179" t="s">
        <v>39</v>
      </c>
      <c r="D117" s="98" t="s">
        <v>999</v>
      </c>
      <c r="E117" s="306"/>
      <c r="F117" s="306"/>
      <c r="G117" s="306"/>
      <c r="H117" s="955">
        <f>'Интерактивный прайс-лист'!$F$26*VLOOKUP($C117,last!$B$1:$C$1698,2,0)</f>
        <v>377</v>
      </c>
      <c r="I117" s="995"/>
      <c r="J117" s="995"/>
      <c r="K117" s="956"/>
    </row>
    <row r="118" spans="1:11" x14ac:dyDescent="0.2">
      <c r="A118" s="54"/>
      <c r="B118" s="54"/>
      <c r="C118" s="54"/>
      <c r="D118" s="55"/>
      <c r="E118" s="54"/>
      <c r="F118" s="54"/>
      <c r="G118" s="54"/>
      <c r="H118" s="54"/>
      <c r="I118" s="54"/>
      <c r="J118" s="54"/>
      <c r="K118" s="96"/>
    </row>
    <row r="119" spans="1:11" x14ac:dyDescent="0.2">
      <c r="A119" s="54"/>
      <c r="B119" s="54"/>
      <c r="C119" s="54"/>
      <c r="D119" s="55"/>
      <c r="E119" s="54"/>
      <c r="F119" s="54"/>
      <c r="G119" s="54"/>
      <c r="H119" s="54"/>
      <c r="I119" s="54"/>
      <c r="J119" s="54"/>
      <c r="K119" s="96"/>
    </row>
    <row r="120" spans="1:11" ht="13.5" thickBot="1" x14ac:dyDescent="0.25">
      <c r="A120" s="97" t="s">
        <v>1020</v>
      </c>
      <c r="B120" s="97"/>
      <c r="C120" s="97"/>
      <c r="D120" s="97" t="s">
        <v>1023</v>
      </c>
      <c r="E120" s="96"/>
      <c r="F120" s="96"/>
      <c r="G120" s="96"/>
      <c r="H120" s="96"/>
      <c r="I120" s="96"/>
      <c r="J120" s="96"/>
      <c r="K120" s="96"/>
    </row>
    <row r="121" spans="1:11" x14ac:dyDescent="0.2">
      <c r="A121" s="879" t="s">
        <v>1019</v>
      </c>
      <c r="B121" s="880"/>
      <c r="C121" s="108"/>
      <c r="D121" s="107"/>
      <c r="E121" s="106"/>
      <c r="F121" s="106"/>
      <c r="G121" s="106"/>
      <c r="H121" s="106" t="s">
        <v>698</v>
      </c>
      <c r="I121" s="106" t="s">
        <v>704</v>
      </c>
      <c r="J121" s="106" t="s">
        <v>703</v>
      </c>
      <c r="K121" s="247" t="s">
        <v>702</v>
      </c>
    </row>
    <row r="122" spans="1:11" ht="13.5" thickBot="1" x14ac:dyDescent="0.25">
      <c r="A122" s="890" t="s">
        <v>1018</v>
      </c>
      <c r="B122" s="891"/>
      <c r="C122" s="104"/>
      <c r="D122" s="103"/>
      <c r="E122" s="102"/>
      <c r="F122" s="102"/>
      <c r="G122" s="102"/>
      <c r="H122" s="102" t="s">
        <v>54</v>
      </c>
      <c r="I122" s="102" t="s">
        <v>53</v>
      </c>
      <c r="J122" s="102" t="s">
        <v>52</v>
      </c>
      <c r="K122" s="246" t="s">
        <v>96</v>
      </c>
    </row>
    <row r="123" spans="1:11" x14ac:dyDescent="0.2">
      <c r="A123" s="889" t="s">
        <v>1017</v>
      </c>
      <c r="B123" s="893"/>
      <c r="C123" s="86" t="s">
        <v>1015</v>
      </c>
      <c r="D123" s="188" t="s">
        <v>1014</v>
      </c>
      <c r="E123" s="138"/>
      <c r="F123" s="138"/>
      <c r="G123" s="138"/>
      <c r="H123" s="138">
        <v>6.8</v>
      </c>
      <c r="I123" s="138">
        <v>9.5</v>
      </c>
      <c r="J123" s="138">
        <v>12</v>
      </c>
      <c r="K123" s="121">
        <v>13.4</v>
      </c>
    </row>
    <row r="124" spans="1:11" x14ac:dyDescent="0.2">
      <c r="A124" s="865" t="s">
        <v>1016</v>
      </c>
      <c r="B124" s="867"/>
      <c r="C124" s="82" t="s">
        <v>1015</v>
      </c>
      <c r="D124" s="185" t="s">
        <v>1014</v>
      </c>
      <c r="E124" s="135"/>
      <c r="F124" s="135"/>
      <c r="G124" s="135"/>
      <c r="H124" s="135">
        <v>7.5</v>
      </c>
      <c r="I124" s="135">
        <v>10.8</v>
      </c>
      <c r="J124" s="135">
        <v>13.5</v>
      </c>
      <c r="K124" s="118">
        <v>15.5</v>
      </c>
    </row>
    <row r="125" spans="1:11" x14ac:dyDescent="0.2">
      <c r="A125" s="865" t="s">
        <v>1012</v>
      </c>
      <c r="B125" s="867"/>
      <c r="C125" s="867"/>
      <c r="D125" s="185" t="s">
        <v>999</v>
      </c>
      <c r="E125" s="79"/>
      <c r="F125" s="79"/>
      <c r="G125" s="79"/>
      <c r="H125" s="79">
        <f>'Интерактивный прайс-лист'!$F$26*VLOOKUP(H121,last!$B$1:$C$1698,2,0)</f>
        <v>2447</v>
      </c>
      <c r="I125" s="79">
        <f>'Интерактивный прайс-лист'!$F$26*VLOOKUP(I121,last!$B$1:$C$1698,2,0)</f>
        <v>2816</v>
      </c>
      <c r="J125" s="79">
        <f>'Интерактивный прайс-лист'!$F$26*VLOOKUP(J121,last!$B$1:$C$1698,2,0)</f>
        <v>2936</v>
      </c>
      <c r="K125" s="195">
        <f>'Интерактивный прайс-лист'!$F$26*VLOOKUP(K121,last!$B$1:$C$1698,2,0)</f>
        <v>3231</v>
      </c>
    </row>
    <row r="126" spans="1:11" x14ac:dyDescent="0.2">
      <c r="A126" s="865" t="s">
        <v>1011</v>
      </c>
      <c r="B126" s="867"/>
      <c r="C126" s="867"/>
      <c r="D126" s="185" t="s">
        <v>999</v>
      </c>
      <c r="E126" s="79"/>
      <c r="F126" s="79"/>
      <c r="G126" s="79"/>
      <c r="H126" s="79">
        <f>'Интерактивный прайс-лист'!$F$26*VLOOKUP(H122,last!$B$1:$C$1698,2,0)</f>
        <v>3600</v>
      </c>
      <c r="I126" s="79">
        <f>'Интерактивный прайс-лист'!$F$26*VLOOKUP(I122,last!$B$1:$C$1698,2,0)</f>
        <v>4151</v>
      </c>
      <c r="J126" s="79">
        <f>'Интерактивный прайс-лист'!$F$26*VLOOKUP(J122,last!$B$1:$C$1698,2,0)</f>
        <v>4702</v>
      </c>
      <c r="K126" s="195">
        <f>'Интерактивный прайс-лист'!$F$26*VLOOKUP(K122,last!$B$1:$C$1698,2,0)</f>
        <v>5430</v>
      </c>
    </row>
    <row r="127" spans="1:11" ht="13.5" thickBot="1" x14ac:dyDescent="0.25">
      <c r="A127" s="961" t="s">
        <v>1028</v>
      </c>
      <c r="B127" s="962"/>
      <c r="C127" s="962"/>
      <c r="D127" s="98" t="s">
        <v>999</v>
      </c>
      <c r="E127" s="76"/>
      <c r="F127" s="76"/>
      <c r="G127" s="76"/>
      <c r="H127" s="76">
        <f>SUM(H125:H126)</f>
        <v>6047</v>
      </c>
      <c r="I127" s="76">
        <f>SUM(I125:I126)</f>
        <v>6967</v>
      </c>
      <c r="J127" s="76">
        <f>SUM(J125:J126)</f>
        <v>7638</v>
      </c>
      <c r="K127" s="243">
        <f>SUM(K125:K126)</f>
        <v>8661</v>
      </c>
    </row>
    <row r="128" spans="1:11" x14ac:dyDescent="0.2">
      <c r="A128" s="177"/>
      <c r="B128" s="177"/>
      <c r="C128" s="177"/>
      <c r="D128" s="55"/>
      <c r="E128" s="242"/>
      <c r="F128" s="242"/>
      <c r="G128" s="242"/>
      <c r="H128" s="54"/>
      <c r="I128" s="54"/>
      <c r="J128" s="54"/>
      <c r="K128" s="54"/>
    </row>
    <row r="129" spans="1:11" ht="13.5" thickBot="1" x14ac:dyDescent="0.25">
      <c r="A129" s="971" t="s">
        <v>1009</v>
      </c>
      <c r="B129" s="971"/>
      <c r="C129" s="971"/>
      <c r="D129" s="971"/>
      <c r="E129" s="307"/>
      <c r="F129" s="307"/>
      <c r="G129" s="307"/>
      <c r="H129" s="307"/>
      <c r="I129" s="307"/>
      <c r="J129" s="307"/>
      <c r="K129" s="307"/>
    </row>
    <row r="130" spans="1:11" x14ac:dyDescent="0.2">
      <c r="A130" s="993" t="s">
        <v>1008</v>
      </c>
      <c r="B130" s="308" t="s">
        <v>1007</v>
      </c>
      <c r="C130" s="73" t="s">
        <v>965</v>
      </c>
      <c r="D130" s="181" t="s">
        <v>999</v>
      </c>
      <c r="E130" s="255"/>
      <c r="F130" s="255"/>
      <c r="G130" s="278"/>
      <c r="H130" s="954">
        <f>'Интерактивный прайс-лист'!$F$26*VLOOKUP($C130,last!$B$1:$C$1698,2,0)</f>
        <v>96</v>
      </c>
      <c r="I130" s="954"/>
      <c r="J130" s="954"/>
      <c r="K130" s="874"/>
    </row>
    <row r="131" spans="1:11" x14ac:dyDescent="0.2">
      <c r="A131" s="882"/>
      <c r="B131" s="311" t="s">
        <v>1007</v>
      </c>
      <c r="C131" s="310" t="s">
        <v>964</v>
      </c>
      <c r="D131" s="309" t="s">
        <v>999</v>
      </c>
      <c r="E131" s="254"/>
      <c r="F131" s="254"/>
      <c r="G131" s="275"/>
      <c r="H131" s="875">
        <f>'Интерактивный прайс-лист'!$F$26*VLOOKUP($C131,last!$B$1:$C$1698,2,0)</f>
        <v>272</v>
      </c>
      <c r="I131" s="991"/>
      <c r="J131" s="991"/>
      <c r="K131" s="876"/>
    </row>
    <row r="132" spans="1:11" ht="13.5" thickBot="1" x14ac:dyDescent="0.25">
      <c r="A132" s="961"/>
      <c r="B132" s="100" t="s">
        <v>1022</v>
      </c>
      <c r="C132" s="179" t="s">
        <v>39</v>
      </c>
      <c r="D132" s="98" t="s">
        <v>999</v>
      </c>
      <c r="E132" s="306"/>
      <c r="F132" s="306"/>
      <c r="G132" s="273"/>
      <c r="H132" s="955">
        <f>'Интерактивный прайс-лист'!$F$26*VLOOKUP($C132,last!$B$1:$C$1698,2,0)</f>
        <v>377</v>
      </c>
      <c r="I132" s="995"/>
      <c r="J132" s="995"/>
      <c r="K132" s="956"/>
    </row>
    <row r="133" spans="1:11" x14ac:dyDescent="0.2">
      <c r="A133" s="54"/>
      <c r="B133" s="54"/>
      <c r="C133" s="54"/>
      <c r="D133" s="55"/>
      <c r="E133" s="54"/>
      <c r="F133" s="54"/>
      <c r="G133" s="54"/>
      <c r="H133" s="54"/>
      <c r="I133" s="54"/>
      <c r="J133" s="54"/>
      <c r="K133" s="96"/>
    </row>
    <row r="134" spans="1:11" x14ac:dyDescent="0.2">
      <c r="A134" s="54"/>
      <c r="B134" s="54"/>
      <c r="C134" s="54"/>
      <c r="D134" s="55"/>
      <c r="E134" s="54"/>
      <c r="F134" s="54"/>
      <c r="G134" s="54"/>
      <c r="H134" s="54"/>
      <c r="I134" s="54"/>
      <c r="J134" s="54"/>
      <c r="K134" s="96"/>
    </row>
    <row r="135" spans="1:11" ht="13.5" thickBot="1" x14ac:dyDescent="0.25">
      <c r="A135" s="97" t="s">
        <v>1020</v>
      </c>
      <c r="B135" s="97"/>
      <c r="C135" s="97"/>
      <c r="D135" s="97" t="s">
        <v>1023</v>
      </c>
      <c r="E135" s="96"/>
      <c r="F135" s="96"/>
      <c r="G135" s="96"/>
      <c r="H135" s="96"/>
      <c r="I135" s="96"/>
      <c r="J135" s="54"/>
      <c r="K135" s="96"/>
    </row>
    <row r="136" spans="1:11" x14ac:dyDescent="0.2">
      <c r="A136" s="879" t="s">
        <v>1019</v>
      </c>
      <c r="B136" s="880"/>
      <c r="C136" s="108"/>
      <c r="D136" s="107"/>
      <c r="E136" s="106"/>
      <c r="F136" s="106"/>
      <c r="G136" s="106"/>
      <c r="H136" s="106"/>
      <c r="I136" s="106" t="s">
        <v>704</v>
      </c>
      <c r="J136" s="106" t="s">
        <v>703</v>
      </c>
      <c r="K136" s="247" t="s">
        <v>702</v>
      </c>
    </row>
    <row r="137" spans="1:11" ht="13.5" thickBot="1" x14ac:dyDescent="0.25">
      <c r="A137" s="890" t="s">
        <v>1018</v>
      </c>
      <c r="B137" s="891"/>
      <c r="C137" s="104"/>
      <c r="D137" s="103"/>
      <c r="E137" s="102"/>
      <c r="F137" s="102"/>
      <c r="G137" s="102"/>
      <c r="H137" s="102"/>
      <c r="I137" s="102" t="s">
        <v>51</v>
      </c>
      <c r="J137" s="102" t="s">
        <v>50</v>
      </c>
      <c r="K137" s="246" t="s">
        <v>95</v>
      </c>
    </row>
    <row r="138" spans="1:11" x14ac:dyDescent="0.2">
      <c r="A138" s="889" t="s">
        <v>1017</v>
      </c>
      <c r="B138" s="893"/>
      <c r="C138" s="86" t="s">
        <v>1015</v>
      </c>
      <c r="D138" s="188" t="s">
        <v>1014</v>
      </c>
      <c r="E138" s="138"/>
      <c r="F138" s="138"/>
      <c r="G138" s="138"/>
      <c r="H138" s="138"/>
      <c r="I138" s="138">
        <v>9.5</v>
      </c>
      <c r="J138" s="138">
        <v>12</v>
      </c>
      <c r="K138" s="121">
        <v>13.4</v>
      </c>
    </row>
    <row r="139" spans="1:11" x14ac:dyDescent="0.2">
      <c r="A139" s="865" t="s">
        <v>1016</v>
      </c>
      <c r="B139" s="867"/>
      <c r="C139" s="82" t="s">
        <v>1015</v>
      </c>
      <c r="D139" s="185" t="s">
        <v>1014</v>
      </c>
      <c r="E139" s="135"/>
      <c r="F139" s="135"/>
      <c r="G139" s="135"/>
      <c r="H139" s="135"/>
      <c r="I139" s="135">
        <v>10.8</v>
      </c>
      <c r="J139" s="135">
        <v>13.5</v>
      </c>
      <c r="K139" s="118">
        <v>15.5</v>
      </c>
    </row>
    <row r="140" spans="1:11" x14ac:dyDescent="0.2">
      <c r="A140" s="865" t="s">
        <v>1012</v>
      </c>
      <c r="B140" s="867"/>
      <c r="C140" s="867"/>
      <c r="D140" s="185" t="s">
        <v>999</v>
      </c>
      <c r="E140" s="79"/>
      <c r="F140" s="79"/>
      <c r="G140" s="79"/>
      <c r="H140" s="79"/>
      <c r="I140" s="79">
        <f>'Интерактивный прайс-лист'!$F$26*VLOOKUP(I136,last!$B$1:$C$1698,2,0)</f>
        <v>2816</v>
      </c>
      <c r="J140" s="79">
        <f>'Интерактивный прайс-лист'!$F$26*VLOOKUP(J136,last!$B$1:$C$1698,2,0)</f>
        <v>2936</v>
      </c>
      <c r="K140" s="195">
        <f>'Интерактивный прайс-лист'!$F$26*VLOOKUP(K136,last!$B$1:$C$1698,2,0)</f>
        <v>3231</v>
      </c>
    </row>
    <row r="141" spans="1:11" x14ac:dyDescent="0.2">
      <c r="A141" s="865" t="s">
        <v>1011</v>
      </c>
      <c r="B141" s="867"/>
      <c r="C141" s="867"/>
      <c r="D141" s="185" t="s">
        <v>999</v>
      </c>
      <c r="E141" s="79"/>
      <c r="F141" s="79"/>
      <c r="G141" s="79"/>
      <c r="H141" s="79"/>
      <c r="I141" s="79">
        <f>'Интерактивный прайс-лист'!$F$26*VLOOKUP(I137,last!$B$1:$C$1698,2,0)</f>
        <v>4151</v>
      </c>
      <c r="J141" s="79">
        <f>'Интерактивный прайс-лист'!$F$26*VLOOKUP(J137,last!$B$1:$C$1698,2,0)</f>
        <v>4702</v>
      </c>
      <c r="K141" s="195">
        <f>'Интерактивный прайс-лист'!$F$26*VLOOKUP(K137,last!$B$1:$C$1698,2,0)</f>
        <v>5430</v>
      </c>
    </row>
    <row r="142" spans="1:11" ht="13.5" thickBot="1" x14ac:dyDescent="0.25">
      <c r="A142" s="961" t="s">
        <v>1028</v>
      </c>
      <c r="B142" s="962"/>
      <c r="C142" s="962"/>
      <c r="D142" s="98" t="s">
        <v>999</v>
      </c>
      <c r="E142" s="76"/>
      <c r="F142" s="76"/>
      <c r="G142" s="76"/>
      <c r="H142" s="76"/>
      <c r="I142" s="76">
        <f>SUM(I140:I141)</f>
        <v>6967</v>
      </c>
      <c r="J142" s="76">
        <f>SUM(J140:J141)</f>
        <v>7638</v>
      </c>
      <c r="K142" s="243">
        <f>SUM(K140:K141)</f>
        <v>8661</v>
      </c>
    </row>
    <row r="143" spans="1:11" x14ac:dyDescent="0.2">
      <c r="A143" s="177"/>
      <c r="B143" s="177"/>
      <c r="C143" s="177"/>
      <c r="D143" s="55"/>
      <c r="E143" s="242"/>
      <c r="F143" s="242"/>
      <c r="G143" s="242"/>
      <c r="H143" s="54"/>
      <c r="I143" s="54"/>
      <c r="J143" s="54"/>
      <c r="K143" s="54"/>
    </row>
    <row r="144" spans="1:11" ht="13.5" thickBot="1" x14ac:dyDescent="0.25">
      <c r="A144" s="971" t="s">
        <v>1009</v>
      </c>
      <c r="B144" s="971"/>
      <c r="C144" s="971"/>
      <c r="D144" s="971"/>
      <c r="E144" s="307"/>
      <c r="F144" s="307"/>
      <c r="G144" s="307"/>
      <c r="H144" s="307"/>
      <c r="I144" s="307"/>
      <c r="J144" s="307"/>
      <c r="K144" s="307"/>
    </row>
    <row r="145" spans="1:11" x14ac:dyDescent="0.2">
      <c r="A145" s="993" t="s">
        <v>1008</v>
      </c>
      <c r="B145" s="308" t="s">
        <v>1007</v>
      </c>
      <c r="C145" s="73" t="s">
        <v>965</v>
      </c>
      <c r="D145" s="181" t="s">
        <v>999</v>
      </c>
      <c r="E145" s="255"/>
      <c r="F145" s="255"/>
      <c r="G145" s="255"/>
      <c r="H145" s="278"/>
      <c r="I145" s="873">
        <f>'Интерактивный прайс-лист'!$F$26*VLOOKUP($C145,last!$B$1:$C$1698,2,0)</f>
        <v>96</v>
      </c>
      <c r="J145" s="954"/>
      <c r="K145" s="874"/>
    </row>
    <row r="146" spans="1:11" x14ac:dyDescent="0.2">
      <c r="A146" s="882"/>
      <c r="B146" s="311" t="s">
        <v>1007</v>
      </c>
      <c r="C146" s="310" t="s">
        <v>964</v>
      </c>
      <c r="D146" s="309" t="s">
        <v>999</v>
      </c>
      <c r="E146" s="254"/>
      <c r="F146" s="254"/>
      <c r="G146" s="254"/>
      <c r="H146" s="275"/>
      <c r="I146" s="875">
        <f>'Интерактивный прайс-лист'!$F$26*VLOOKUP($C146,last!$B$1:$C$1698,2,0)</f>
        <v>272</v>
      </c>
      <c r="J146" s="991"/>
      <c r="K146" s="876"/>
    </row>
    <row r="147" spans="1:11" ht="13.5" thickBot="1" x14ac:dyDescent="0.25">
      <c r="A147" s="961"/>
      <c r="B147" s="100" t="s">
        <v>1022</v>
      </c>
      <c r="C147" s="179" t="s">
        <v>39</v>
      </c>
      <c r="D147" s="98" t="s">
        <v>999</v>
      </c>
      <c r="E147" s="306"/>
      <c r="F147" s="306"/>
      <c r="G147" s="306"/>
      <c r="H147" s="273"/>
      <c r="I147" s="955">
        <f>'Интерактивный прайс-лист'!$F$26*VLOOKUP($C147,last!$B$1:$C$1698,2,0)</f>
        <v>377</v>
      </c>
      <c r="J147" s="995"/>
      <c r="K147" s="956"/>
    </row>
    <row r="148" spans="1:11" x14ac:dyDescent="0.2">
      <c r="A148" s="54"/>
      <c r="B148" s="54"/>
      <c r="C148" s="54"/>
      <c r="D148" s="55"/>
      <c r="E148" s="54"/>
      <c r="F148" s="54"/>
      <c r="G148" s="54"/>
      <c r="H148" s="54"/>
      <c r="I148" s="54"/>
      <c r="J148" s="54"/>
      <c r="K148" s="96"/>
    </row>
    <row r="149" spans="1:11" x14ac:dyDescent="0.2">
      <c r="A149" s="54"/>
      <c r="B149" s="54"/>
      <c r="C149" s="54"/>
      <c r="D149" s="55"/>
      <c r="E149" s="55"/>
      <c r="F149" s="55"/>
      <c r="G149" s="55"/>
      <c r="H149" s="54"/>
      <c r="I149" s="54"/>
      <c r="J149" s="54"/>
      <c r="K149" s="96"/>
    </row>
    <row r="150" spans="1:11" ht="13.5" thickBot="1" x14ac:dyDescent="0.25">
      <c r="A150" s="97" t="s">
        <v>1020</v>
      </c>
      <c r="B150" s="97"/>
      <c r="C150" s="97"/>
      <c r="D150" s="97"/>
      <c r="E150" s="96"/>
      <c r="F150" s="96"/>
      <c r="G150" s="96"/>
      <c r="H150" s="96"/>
      <c r="I150" s="96"/>
      <c r="J150" s="96"/>
      <c r="K150" s="96"/>
    </row>
    <row r="151" spans="1:11" x14ac:dyDescent="0.2">
      <c r="A151" s="879" t="s">
        <v>1019</v>
      </c>
      <c r="B151" s="880"/>
      <c r="C151" s="108"/>
      <c r="D151" s="107"/>
      <c r="E151" s="106"/>
      <c r="F151" s="106"/>
      <c r="G151" s="106"/>
      <c r="H151" s="106" t="s">
        <v>698</v>
      </c>
      <c r="I151" s="106" t="s">
        <v>704</v>
      </c>
      <c r="J151" s="105" t="s">
        <v>703</v>
      </c>
      <c r="K151" s="96"/>
    </row>
    <row r="152" spans="1:11" ht="13.5" thickBot="1" x14ac:dyDescent="0.25">
      <c r="A152" s="890" t="s">
        <v>1018</v>
      </c>
      <c r="B152" s="891"/>
      <c r="C152" s="104"/>
      <c r="D152" s="103"/>
      <c r="E152" s="102"/>
      <c r="F152" s="102"/>
      <c r="G152" s="102"/>
      <c r="H152" s="102" t="s">
        <v>205</v>
      </c>
      <c r="I152" s="102" t="s">
        <v>212</v>
      </c>
      <c r="J152" s="101" t="s">
        <v>208</v>
      </c>
      <c r="K152" s="96"/>
    </row>
    <row r="153" spans="1:11" x14ac:dyDescent="0.2">
      <c r="A153" s="889" t="s">
        <v>1017</v>
      </c>
      <c r="B153" s="893"/>
      <c r="C153" s="86" t="s">
        <v>1015</v>
      </c>
      <c r="D153" s="188" t="s">
        <v>1014</v>
      </c>
      <c r="E153" s="138"/>
      <c r="F153" s="138"/>
      <c r="G153" s="138"/>
      <c r="H153" s="84">
        <v>7.1</v>
      </c>
      <c r="I153" s="84">
        <v>9.8000000000000007</v>
      </c>
      <c r="J153" s="83">
        <v>12.2</v>
      </c>
      <c r="K153" s="96"/>
    </row>
    <row r="154" spans="1:11" x14ac:dyDescent="0.2">
      <c r="A154" s="865" t="s">
        <v>1016</v>
      </c>
      <c r="B154" s="867"/>
      <c r="C154" s="86" t="s">
        <v>1015</v>
      </c>
      <c r="D154" s="185" t="s">
        <v>1014</v>
      </c>
      <c r="E154" s="135"/>
      <c r="F154" s="135"/>
      <c r="G154" s="135"/>
      <c r="H154" s="81">
        <v>8</v>
      </c>
      <c r="I154" s="81">
        <v>11.2</v>
      </c>
      <c r="J154" s="80">
        <v>14.5</v>
      </c>
      <c r="K154" s="96"/>
    </row>
    <row r="155" spans="1:11" x14ac:dyDescent="0.2">
      <c r="A155" s="865" t="s">
        <v>1012</v>
      </c>
      <c r="B155" s="867"/>
      <c r="C155" s="867"/>
      <c r="D155" s="185" t="s">
        <v>999</v>
      </c>
      <c r="E155" s="79"/>
      <c r="F155" s="79"/>
      <c r="G155" s="79"/>
      <c r="H155" s="79">
        <f>'Интерактивный прайс-лист'!$F$26*VLOOKUP(H151,last!$B$1:$C$1698,2,0)</f>
        <v>2447</v>
      </c>
      <c r="I155" s="79">
        <f>'Интерактивный прайс-лист'!$F$26*VLOOKUP(I151,last!$B$1:$C$1698,2,0)</f>
        <v>2816</v>
      </c>
      <c r="J155" s="78">
        <f>'Интерактивный прайс-лист'!$F$26*VLOOKUP(J151,last!$B$1:$C$1698,2,0)</f>
        <v>2936</v>
      </c>
      <c r="K155" s="96"/>
    </row>
    <row r="156" spans="1:11" x14ac:dyDescent="0.2">
      <c r="A156" s="865" t="s">
        <v>1011</v>
      </c>
      <c r="B156" s="867"/>
      <c r="C156" s="867"/>
      <c r="D156" s="185" t="s">
        <v>999</v>
      </c>
      <c r="E156" s="79"/>
      <c r="F156" s="79"/>
      <c r="G156" s="79"/>
      <c r="H156" s="79">
        <f>'Интерактивный прайс-лист'!$F$26*VLOOKUP(H152,last!$B$1:$C$1698,2,0)</f>
        <v>2852</v>
      </c>
      <c r="I156" s="79">
        <f>'Интерактивный прайс-лист'!$F$26*VLOOKUP(I152,last!$B$1:$C$1698,2,0)</f>
        <v>3310</v>
      </c>
      <c r="J156" s="78">
        <f>'Интерактивный прайс-лист'!$F$26*VLOOKUP(J152,last!$B$1:$C$1698,2,0)</f>
        <v>3651</v>
      </c>
      <c r="K156" s="96"/>
    </row>
    <row r="157" spans="1:11" ht="13.5" thickBot="1" x14ac:dyDescent="0.25">
      <c r="A157" s="1005" t="s">
        <v>1028</v>
      </c>
      <c r="B157" s="1006"/>
      <c r="C157" s="1006"/>
      <c r="D157" s="98" t="s">
        <v>999</v>
      </c>
      <c r="E157" s="76"/>
      <c r="F157" s="76"/>
      <c r="G157" s="76"/>
      <c r="H157" s="76">
        <f>SUM(H155:H156)</f>
        <v>5299</v>
      </c>
      <c r="I157" s="76">
        <f>SUM(I155:I156)</f>
        <v>6126</v>
      </c>
      <c r="J157" s="75">
        <f>SUM(J155:J156)</f>
        <v>6587</v>
      </c>
      <c r="K157" s="96"/>
    </row>
    <row r="158" spans="1:11" x14ac:dyDescent="0.2">
      <c r="A158" s="54"/>
      <c r="B158" s="54"/>
      <c r="C158" s="54"/>
      <c r="D158" s="55"/>
      <c r="E158" s="242"/>
      <c r="F158" s="242"/>
      <c r="G158" s="242"/>
      <c r="H158" s="54"/>
      <c r="I158" s="54"/>
      <c r="J158" s="54"/>
      <c r="K158" s="96"/>
    </row>
    <row r="159" spans="1:11" ht="13.5" thickBot="1" x14ac:dyDescent="0.25">
      <c r="A159" s="971" t="s">
        <v>1009</v>
      </c>
      <c r="B159" s="971"/>
      <c r="C159" s="971"/>
      <c r="D159" s="971"/>
      <c r="E159" s="307"/>
      <c r="F159" s="307"/>
      <c r="G159" s="307"/>
      <c r="H159" s="307"/>
      <c r="I159" s="307"/>
      <c r="J159" s="307"/>
      <c r="K159" s="96"/>
    </row>
    <row r="160" spans="1:11" x14ac:dyDescent="0.2">
      <c r="A160" s="993" t="s">
        <v>1008</v>
      </c>
      <c r="B160" s="308" t="s">
        <v>1007</v>
      </c>
      <c r="C160" s="73" t="s">
        <v>965</v>
      </c>
      <c r="D160" s="181" t="s">
        <v>999</v>
      </c>
      <c r="E160" s="255"/>
      <c r="F160" s="255"/>
      <c r="G160" s="278"/>
      <c r="H160" s="988">
        <f>'Интерактивный прайс-лист'!$F$26*VLOOKUP($C160,last!$B$1:$C$1698,2,0)</f>
        <v>96</v>
      </c>
      <c r="I160" s="989"/>
      <c r="J160" s="990"/>
      <c r="K160" s="96"/>
    </row>
    <row r="161" spans="1:11" x14ac:dyDescent="0.2">
      <c r="A161" s="882"/>
      <c r="B161" s="68" t="s">
        <v>1007</v>
      </c>
      <c r="C161" s="67" t="s">
        <v>964</v>
      </c>
      <c r="D161" s="185" t="s">
        <v>999</v>
      </c>
      <c r="E161" s="254"/>
      <c r="F161" s="254"/>
      <c r="G161" s="275"/>
      <c r="H161" s="979">
        <f>'Интерактивный прайс-лист'!$F$26*VLOOKUP($C161,last!$B$1:$C$1698,2,0)</f>
        <v>272</v>
      </c>
      <c r="I161" s="980"/>
      <c r="J161" s="981"/>
      <c r="K161" s="96"/>
    </row>
    <row r="162" spans="1:11" ht="13.5" thickBot="1" x14ac:dyDescent="0.25">
      <c r="A162" s="961"/>
      <c r="B162" s="100" t="s">
        <v>1022</v>
      </c>
      <c r="C162" s="179" t="s">
        <v>39</v>
      </c>
      <c r="D162" s="98" t="s">
        <v>999</v>
      </c>
      <c r="E162" s="306"/>
      <c r="F162" s="306"/>
      <c r="G162" s="273"/>
      <c r="H162" s="1015">
        <f>'Интерактивный прайс-лист'!$F$26*VLOOKUP($C162,last!$B$1:$C$1698,2,0)</f>
        <v>377</v>
      </c>
      <c r="I162" s="1016"/>
      <c r="J162" s="1017"/>
      <c r="K162" s="96"/>
    </row>
    <row r="163" spans="1:11" x14ac:dyDescent="0.2">
      <c r="A163" s="54"/>
      <c r="B163" s="54"/>
      <c r="C163" s="54"/>
      <c r="D163" s="55"/>
      <c r="E163" s="54"/>
      <c r="F163" s="54"/>
      <c r="G163" s="54"/>
      <c r="H163" s="54"/>
      <c r="I163" s="54"/>
      <c r="J163" s="54"/>
      <c r="K163" s="96"/>
    </row>
    <row r="164" spans="1:11" x14ac:dyDescent="0.2">
      <c r="A164" s="54"/>
      <c r="B164" s="54"/>
      <c r="C164" s="54"/>
      <c r="D164" s="55"/>
      <c r="E164" s="54"/>
      <c r="F164" s="54"/>
      <c r="G164" s="54"/>
      <c r="H164" s="54"/>
      <c r="I164" s="54"/>
      <c r="J164" s="54"/>
      <c r="K164" s="96"/>
    </row>
    <row r="165" spans="1:11" ht="13.5" thickBot="1" x14ac:dyDescent="0.25">
      <c r="A165" s="97" t="s">
        <v>1020</v>
      </c>
      <c r="B165" s="97"/>
      <c r="C165" s="97"/>
      <c r="D165" s="97"/>
      <c r="E165" s="96"/>
      <c r="F165" s="96"/>
      <c r="G165" s="96"/>
      <c r="H165" s="96"/>
      <c r="I165" s="96"/>
      <c r="J165" s="96"/>
      <c r="K165" s="96"/>
    </row>
    <row r="166" spans="1:11" x14ac:dyDescent="0.2">
      <c r="A166" s="957" t="s">
        <v>1019</v>
      </c>
      <c r="B166" s="958"/>
      <c r="C166" s="224"/>
      <c r="D166" s="298"/>
      <c r="E166" s="92"/>
      <c r="F166" s="92"/>
      <c r="G166" s="92"/>
      <c r="H166" s="92" t="s">
        <v>698</v>
      </c>
      <c r="I166" s="92" t="s">
        <v>704</v>
      </c>
      <c r="J166" s="91" t="s">
        <v>703</v>
      </c>
      <c r="K166" s="96"/>
    </row>
    <row r="167" spans="1:11" ht="13.5" thickBot="1" x14ac:dyDescent="0.25">
      <c r="A167" s="959" t="s">
        <v>1018</v>
      </c>
      <c r="B167" s="960"/>
      <c r="C167" s="219"/>
      <c r="D167" s="291"/>
      <c r="E167" s="88"/>
      <c r="F167" s="88"/>
      <c r="G167" s="88"/>
      <c r="H167" s="88" t="s">
        <v>188</v>
      </c>
      <c r="I167" s="88" t="s">
        <v>198</v>
      </c>
      <c r="J167" s="256" t="s">
        <v>192</v>
      </c>
      <c r="K167" s="96"/>
    </row>
    <row r="168" spans="1:11" x14ac:dyDescent="0.2">
      <c r="A168" s="889" t="s">
        <v>1017</v>
      </c>
      <c r="B168" s="893"/>
      <c r="C168" s="86" t="s">
        <v>1015</v>
      </c>
      <c r="D168" s="188" t="s">
        <v>1014</v>
      </c>
      <c r="E168" s="138"/>
      <c r="F168" s="138"/>
      <c r="G168" s="138"/>
      <c r="H168" s="84">
        <v>7.1</v>
      </c>
      <c r="I168" s="84">
        <v>9.8000000000000007</v>
      </c>
      <c r="J168" s="83">
        <v>12.2</v>
      </c>
      <c r="K168" s="96"/>
    </row>
    <row r="169" spans="1:11" x14ac:dyDescent="0.2">
      <c r="A169" s="865" t="s">
        <v>1016</v>
      </c>
      <c r="B169" s="867"/>
      <c r="C169" s="86" t="s">
        <v>1015</v>
      </c>
      <c r="D169" s="185" t="s">
        <v>1014</v>
      </c>
      <c r="E169" s="135"/>
      <c r="F169" s="135"/>
      <c r="G169" s="135"/>
      <c r="H169" s="81" t="s">
        <v>1013</v>
      </c>
      <c r="I169" s="81" t="s">
        <v>1013</v>
      </c>
      <c r="J169" s="80" t="s">
        <v>1013</v>
      </c>
      <c r="K169" s="96"/>
    </row>
    <row r="170" spans="1:11" x14ac:dyDescent="0.2">
      <c r="A170" s="865" t="s">
        <v>1012</v>
      </c>
      <c r="B170" s="867"/>
      <c r="C170" s="867"/>
      <c r="D170" s="185" t="s">
        <v>999</v>
      </c>
      <c r="E170" s="79"/>
      <c r="F170" s="79"/>
      <c r="G170" s="79"/>
      <c r="H170" s="79">
        <f>'Интерактивный прайс-лист'!$F$26*VLOOKUP(H166,last!$B$1:$C$1698,2,0)</f>
        <v>2447</v>
      </c>
      <c r="I170" s="79">
        <f>'Интерактивный прайс-лист'!$F$26*VLOOKUP(I166,last!$B$1:$C$1698,2,0)</f>
        <v>2816</v>
      </c>
      <c r="J170" s="78">
        <f>'Интерактивный прайс-лист'!$F$26*VLOOKUP(J166,last!$B$1:$C$1698,2,0)</f>
        <v>2936</v>
      </c>
      <c r="K170" s="96"/>
    </row>
    <row r="171" spans="1:11" x14ac:dyDescent="0.2">
      <c r="A171" s="865" t="s">
        <v>1011</v>
      </c>
      <c r="B171" s="867"/>
      <c r="C171" s="867"/>
      <c r="D171" s="185" t="s">
        <v>999</v>
      </c>
      <c r="E171" s="79"/>
      <c r="F171" s="79"/>
      <c r="G171" s="79"/>
      <c r="H171" s="79">
        <f>'Интерактивный прайс-лист'!$F$26*VLOOKUP(H167,last!$B$1:$C$1698,2,0)</f>
        <v>2512</v>
      </c>
      <c r="I171" s="79">
        <f>'Интерактивный прайс-лист'!$F$26*VLOOKUP(I167,last!$B$1:$C$1698,2,0)</f>
        <v>2966</v>
      </c>
      <c r="J171" s="78">
        <f>'Интерактивный прайс-лист'!$F$26*VLOOKUP(J167,last!$B$1:$C$1698,2,0)</f>
        <v>3309</v>
      </c>
      <c r="K171" s="96"/>
    </row>
    <row r="172" spans="1:11" ht="13.5" thickBot="1" x14ac:dyDescent="0.25">
      <c r="A172" s="1005" t="s">
        <v>1028</v>
      </c>
      <c r="B172" s="1006"/>
      <c r="C172" s="1006"/>
      <c r="D172" s="98" t="s">
        <v>999</v>
      </c>
      <c r="E172" s="76"/>
      <c r="F172" s="76"/>
      <c r="G172" s="76"/>
      <c r="H172" s="76">
        <f>SUM(H170:H171)</f>
        <v>4959</v>
      </c>
      <c r="I172" s="76">
        <f>SUM(I170:I171)</f>
        <v>5782</v>
      </c>
      <c r="J172" s="75">
        <f>SUM(J170:J171)</f>
        <v>6245</v>
      </c>
      <c r="K172" s="96"/>
    </row>
    <row r="173" spans="1:11" x14ac:dyDescent="0.2">
      <c r="A173" s="54"/>
      <c r="B173" s="54"/>
      <c r="C173" s="54"/>
      <c r="D173" s="55"/>
      <c r="E173" s="55"/>
      <c r="F173" s="55"/>
      <c r="G173" s="55"/>
      <c r="H173" s="54"/>
      <c r="I173" s="54"/>
      <c r="J173" s="54"/>
      <c r="K173" s="96"/>
    </row>
    <row r="174" spans="1:11" ht="13.5" thickBot="1" x14ac:dyDescent="0.25">
      <c r="A174" s="971" t="s">
        <v>1009</v>
      </c>
      <c r="B174" s="971"/>
      <c r="C174" s="971"/>
      <c r="D174" s="971"/>
      <c r="E174" s="307"/>
      <c r="F174" s="307"/>
      <c r="G174" s="307"/>
      <c r="H174" s="307"/>
      <c r="I174" s="307"/>
      <c r="J174" s="307"/>
      <c r="K174" s="96"/>
    </row>
    <row r="175" spans="1:11" x14ac:dyDescent="0.2">
      <c r="A175" s="993" t="s">
        <v>1008</v>
      </c>
      <c r="B175" s="159" t="s">
        <v>1007</v>
      </c>
      <c r="C175" s="70" t="s">
        <v>965</v>
      </c>
      <c r="D175" s="188" t="s">
        <v>999</v>
      </c>
      <c r="E175" s="255"/>
      <c r="F175" s="255"/>
      <c r="G175" s="278"/>
      <c r="H175" s="989">
        <f>'Интерактивный прайс-лист'!$F$26*VLOOKUP($C175,last!$B$1:$C$1698,2,0)</f>
        <v>96</v>
      </c>
      <c r="I175" s="989"/>
      <c r="J175" s="990"/>
      <c r="K175" s="96"/>
    </row>
    <row r="176" spans="1:11" x14ac:dyDescent="0.2">
      <c r="A176" s="882"/>
      <c r="B176" s="68" t="s">
        <v>1007</v>
      </c>
      <c r="C176" s="67" t="s">
        <v>964</v>
      </c>
      <c r="D176" s="185" t="s">
        <v>999</v>
      </c>
      <c r="E176" s="254"/>
      <c r="F176" s="254"/>
      <c r="G176" s="275"/>
      <c r="H176" s="979">
        <f>'Интерактивный прайс-лист'!$F$26*VLOOKUP($C176,last!$B$1:$C$1698,2,0)</f>
        <v>272</v>
      </c>
      <c r="I176" s="980"/>
      <c r="J176" s="981"/>
      <c r="K176" s="96"/>
    </row>
    <row r="177" spans="1:12" ht="13.5" thickBot="1" x14ac:dyDescent="0.25">
      <c r="A177" s="961"/>
      <c r="B177" s="100" t="s">
        <v>1091</v>
      </c>
      <c r="C177" s="179" t="s">
        <v>39</v>
      </c>
      <c r="D177" s="98" t="s">
        <v>999</v>
      </c>
      <c r="E177" s="306"/>
      <c r="F177" s="306"/>
      <c r="G177" s="273"/>
      <c r="H177" s="1015">
        <f>'Интерактивный прайс-лист'!$F$26*VLOOKUP($C177,last!$B$1:$C$1698,2,0)</f>
        <v>377</v>
      </c>
      <c r="I177" s="1016"/>
      <c r="J177" s="1017"/>
      <c r="K177" s="96"/>
    </row>
    <row r="178" spans="1:12" x14ac:dyDescent="0.2">
      <c r="A178" s="54"/>
      <c r="B178" s="54"/>
      <c r="C178" s="54"/>
      <c r="D178" s="55"/>
      <c r="E178" s="54"/>
      <c r="F178" s="54"/>
      <c r="G178" s="54"/>
      <c r="H178" s="54"/>
      <c r="I178" s="54"/>
      <c r="J178" s="54"/>
      <c r="K178" s="96"/>
    </row>
    <row r="179" spans="1:12" x14ac:dyDescent="0.2">
      <c r="A179" s="54"/>
      <c r="B179" s="54"/>
      <c r="C179" s="54"/>
      <c r="D179" s="55"/>
      <c r="E179" s="55"/>
      <c r="F179" s="55"/>
      <c r="G179" s="55"/>
      <c r="H179" s="54"/>
      <c r="I179" s="54"/>
      <c r="J179" s="54"/>
      <c r="K179" s="96"/>
    </row>
    <row r="180" spans="1:12" ht="13.5" thickBot="1" x14ac:dyDescent="0.25">
      <c r="A180" s="97" t="s">
        <v>1020</v>
      </c>
      <c r="B180" s="97"/>
      <c r="C180" s="97"/>
      <c r="D180" s="97"/>
      <c r="E180" s="96"/>
      <c r="F180" s="96"/>
      <c r="G180" s="96"/>
      <c r="H180" s="96"/>
      <c r="I180" s="96"/>
      <c r="J180" s="2"/>
      <c r="K180" s="96"/>
    </row>
    <row r="181" spans="1:12" x14ac:dyDescent="0.2">
      <c r="A181" s="879" t="s">
        <v>1019</v>
      </c>
      <c r="B181" s="880"/>
      <c r="C181" s="108"/>
      <c r="D181" s="107"/>
      <c r="E181" s="106" t="s">
        <v>696</v>
      </c>
      <c r="F181" s="106" t="s">
        <v>695</v>
      </c>
      <c r="G181" s="106"/>
      <c r="H181" s="106" t="s">
        <v>694</v>
      </c>
      <c r="I181" s="105" t="s">
        <v>697</v>
      </c>
      <c r="J181" s="2"/>
      <c r="K181" s="96"/>
    </row>
    <row r="182" spans="1:12" ht="13.5" thickBot="1" x14ac:dyDescent="0.25">
      <c r="A182" s="890" t="s">
        <v>1018</v>
      </c>
      <c r="B182" s="891"/>
      <c r="C182" s="104"/>
      <c r="D182" s="103"/>
      <c r="E182" s="102" t="s">
        <v>114</v>
      </c>
      <c r="F182" s="102" t="s">
        <v>110</v>
      </c>
      <c r="G182" s="102"/>
      <c r="H182" s="102" t="s">
        <v>203</v>
      </c>
      <c r="I182" s="101" t="s">
        <v>210</v>
      </c>
      <c r="J182" s="2"/>
      <c r="K182" s="96"/>
    </row>
    <row r="183" spans="1:12" x14ac:dyDescent="0.2">
      <c r="A183" s="889" t="s">
        <v>1017</v>
      </c>
      <c r="B183" s="893"/>
      <c r="C183" s="86" t="s">
        <v>1015</v>
      </c>
      <c r="D183" s="188" t="s">
        <v>1014</v>
      </c>
      <c r="E183" s="138">
        <v>3.8</v>
      </c>
      <c r="F183" s="138">
        <v>5.0999999999999996</v>
      </c>
      <c r="G183" s="138"/>
      <c r="H183" s="84">
        <v>7.9</v>
      </c>
      <c r="I183" s="83">
        <v>11.1</v>
      </c>
      <c r="J183" s="2"/>
      <c r="K183" s="96"/>
    </row>
    <row r="184" spans="1:12" x14ac:dyDescent="0.2">
      <c r="A184" s="865" t="s">
        <v>1016</v>
      </c>
      <c r="B184" s="867"/>
      <c r="C184" s="86" t="s">
        <v>1015</v>
      </c>
      <c r="D184" s="185" t="s">
        <v>1014</v>
      </c>
      <c r="E184" s="135">
        <v>3.5</v>
      </c>
      <c r="F184" s="135">
        <v>5.4</v>
      </c>
      <c r="G184" s="135"/>
      <c r="H184" s="81">
        <v>8.1</v>
      </c>
      <c r="I184" s="80">
        <v>11.7</v>
      </c>
      <c r="J184" s="2"/>
      <c r="K184" s="96"/>
    </row>
    <row r="185" spans="1:12" x14ac:dyDescent="0.2">
      <c r="A185" s="865" t="s">
        <v>1012</v>
      </c>
      <c r="B185" s="867"/>
      <c r="C185" s="867"/>
      <c r="D185" s="185" t="s">
        <v>999</v>
      </c>
      <c r="E185" s="79">
        <f>'Интерактивный прайс-лист'!$F$26*VLOOKUP(E181,last!$B$1:$C$1698,2,0)</f>
        <v>980</v>
      </c>
      <c r="F185" s="79">
        <f>'Интерактивный прайс-лист'!$F$26*VLOOKUP(F181,last!$B$1:$C$1698,2,0)</f>
        <v>1035</v>
      </c>
      <c r="G185" s="79"/>
      <c r="H185" s="79">
        <f>'Интерактивный прайс-лист'!$F$26*VLOOKUP(H181,last!$B$1:$C$1698,2,0)</f>
        <v>1055</v>
      </c>
      <c r="I185" s="78">
        <f>'Интерактивный прайс-лист'!$F$26*VLOOKUP(I181,last!$B$1:$C$1698,2,0)</f>
        <v>1575</v>
      </c>
      <c r="J185" s="2"/>
      <c r="K185" s="96"/>
    </row>
    <row r="186" spans="1:12" x14ac:dyDescent="0.2">
      <c r="A186" s="865" t="s">
        <v>1011</v>
      </c>
      <c r="B186" s="867"/>
      <c r="C186" s="867"/>
      <c r="D186" s="185" t="s">
        <v>999</v>
      </c>
      <c r="E186" s="79">
        <f>'Интерактивный прайс-лист'!$F$26*VLOOKUP(E182,last!$B$1:$C$1698,2,0)</f>
        <v>860</v>
      </c>
      <c r="F186" s="79">
        <f>'Интерактивный прайс-лист'!$F$26*VLOOKUP(F182,last!$B$1:$C$1698,2,0)</f>
        <v>1320</v>
      </c>
      <c r="G186" s="79"/>
      <c r="H186" s="79">
        <f>'Интерактивный прайс-лист'!$F$26*VLOOKUP(H182,last!$B$1:$C$1698,2,0)</f>
        <v>1560</v>
      </c>
      <c r="I186" s="78">
        <f>'Интерактивный прайс-лист'!$F$26*VLOOKUP(I182,last!$B$1:$C$1698,2,0)</f>
        <v>2858</v>
      </c>
      <c r="J186" s="2"/>
      <c r="K186" s="96"/>
    </row>
    <row r="187" spans="1:12" ht="13.5" thickBot="1" x14ac:dyDescent="0.25">
      <c r="A187" s="1005" t="s">
        <v>1085</v>
      </c>
      <c r="B187" s="1006"/>
      <c r="C187" s="1006"/>
      <c r="D187" s="98" t="s">
        <v>999</v>
      </c>
      <c r="E187" s="76">
        <f>SUM(E185:E186)</f>
        <v>1840</v>
      </c>
      <c r="F187" s="76">
        <f>SUM(F185:F186)</f>
        <v>2355</v>
      </c>
      <c r="G187" s="76"/>
      <c r="H187" s="76">
        <f>SUM(H185:H186)</f>
        <v>2615</v>
      </c>
      <c r="I187" s="75">
        <f>SUM(I185:I186)</f>
        <v>4433</v>
      </c>
      <c r="J187" s="2"/>
      <c r="K187" s="96"/>
    </row>
    <row r="188" spans="1:12" x14ac:dyDescent="0.2">
      <c r="A188" s="54"/>
      <c r="B188" s="54"/>
      <c r="C188" s="54"/>
      <c r="D188" s="55"/>
      <c r="E188" s="242"/>
      <c r="F188" s="242"/>
      <c r="G188" s="242"/>
      <c r="H188" s="54"/>
      <c r="I188" s="54"/>
      <c r="J188" s="2"/>
      <c r="K188" s="96"/>
    </row>
    <row r="189" spans="1:12" x14ac:dyDescent="0.2">
      <c r="A189" s="54"/>
      <c r="B189" s="54"/>
      <c r="C189" s="54"/>
      <c r="D189" s="55"/>
      <c r="E189" s="55"/>
      <c r="F189" s="55"/>
      <c r="G189" s="55"/>
      <c r="H189" s="54"/>
      <c r="I189" s="54"/>
      <c r="J189" s="2"/>
      <c r="K189" s="96"/>
      <c r="L189" s="54"/>
    </row>
    <row r="190" spans="1:12" ht="13.5" thickBot="1" x14ac:dyDescent="0.25">
      <c r="A190" s="97" t="s">
        <v>1020</v>
      </c>
      <c r="B190" s="97"/>
      <c r="C190" s="97"/>
      <c r="D190" s="97"/>
      <c r="E190" s="96"/>
      <c r="F190" s="96"/>
      <c r="G190" s="96"/>
      <c r="H190" s="96"/>
      <c r="I190" s="96"/>
      <c r="J190" s="96"/>
      <c r="K190" s="96"/>
    </row>
    <row r="191" spans="1:12" x14ac:dyDescent="0.2">
      <c r="A191" s="879" t="s">
        <v>1019</v>
      </c>
      <c r="B191" s="880"/>
      <c r="C191" s="108"/>
      <c r="D191" s="107"/>
      <c r="E191" s="106"/>
      <c r="F191" s="106"/>
      <c r="G191" s="106"/>
      <c r="H191" s="106"/>
      <c r="I191" s="105" t="s">
        <v>697</v>
      </c>
      <c r="J191" s="2"/>
      <c r="K191" s="96"/>
    </row>
    <row r="192" spans="1:12" ht="13.5" thickBot="1" x14ac:dyDescent="0.25">
      <c r="A192" s="890" t="s">
        <v>1018</v>
      </c>
      <c r="B192" s="891"/>
      <c r="C192" s="104"/>
      <c r="D192" s="103"/>
      <c r="E192" s="102"/>
      <c r="F192" s="102"/>
      <c r="G192" s="102"/>
      <c r="H192" s="102"/>
      <c r="I192" s="101" t="s">
        <v>209</v>
      </c>
      <c r="J192" s="2"/>
      <c r="K192" s="96"/>
    </row>
    <row r="193" spans="1:12" x14ac:dyDescent="0.2">
      <c r="A193" s="889" t="s">
        <v>1017</v>
      </c>
      <c r="B193" s="893"/>
      <c r="C193" s="86" t="s">
        <v>1015</v>
      </c>
      <c r="D193" s="188" t="s">
        <v>1014</v>
      </c>
      <c r="E193" s="138"/>
      <c r="F193" s="138"/>
      <c r="G193" s="138"/>
      <c r="H193" s="84"/>
      <c r="I193" s="83">
        <v>11.4</v>
      </c>
      <c r="J193" s="2"/>
      <c r="K193" s="96"/>
    </row>
    <row r="194" spans="1:12" x14ac:dyDescent="0.2">
      <c r="A194" s="865" t="s">
        <v>1016</v>
      </c>
      <c r="B194" s="867"/>
      <c r="C194" s="86" t="s">
        <v>1015</v>
      </c>
      <c r="D194" s="185" t="s">
        <v>1014</v>
      </c>
      <c r="E194" s="135"/>
      <c r="F194" s="135"/>
      <c r="G194" s="135"/>
      <c r="H194" s="81"/>
      <c r="I194" s="80">
        <v>12.2</v>
      </c>
      <c r="J194" s="2"/>
      <c r="K194" s="96"/>
    </row>
    <row r="195" spans="1:12" x14ac:dyDescent="0.2">
      <c r="A195" s="865" t="s">
        <v>1012</v>
      </c>
      <c r="B195" s="867"/>
      <c r="C195" s="867"/>
      <c r="D195" s="185" t="s">
        <v>999</v>
      </c>
      <c r="E195" s="79"/>
      <c r="F195" s="79"/>
      <c r="G195" s="79"/>
      <c r="H195" s="79"/>
      <c r="I195" s="78">
        <f>'Интерактивный прайс-лист'!$F$26*VLOOKUP(I191,last!$B$1:$C$1698,2,0)</f>
        <v>1575</v>
      </c>
      <c r="J195" s="2"/>
      <c r="K195" s="96"/>
    </row>
    <row r="196" spans="1:12" x14ac:dyDescent="0.2">
      <c r="A196" s="865" t="s">
        <v>1011</v>
      </c>
      <c r="B196" s="867"/>
      <c r="C196" s="867"/>
      <c r="D196" s="185" t="s">
        <v>999</v>
      </c>
      <c r="E196" s="79"/>
      <c r="F196" s="79"/>
      <c r="G196" s="79"/>
      <c r="H196" s="79"/>
      <c r="I196" s="78">
        <f>'Интерактивный прайс-лист'!$F$26*VLOOKUP(I192,last!$B$1:$C$1698,2,0)</f>
        <v>2886</v>
      </c>
      <c r="J196" s="2"/>
      <c r="K196" s="96"/>
    </row>
    <row r="197" spans="1:12" ht="13.5" thickBot="1" x14ac:dyDescent="0.25">
      <c r="A197" s="1005" t="s">
        <v>1085</v>
      </c>
      <c r="B197" s="1006"/>
      <c r="C197" s="1006"/>
      <c r="D197" s="98" t="s">
        <v>999</v>
      </c>
      <c r="E197" s="76"/>
      <c r="F197" s="76"/>
      <c r="G197" s="76"/>
      <c r="H197" s="76"/>
      <c r="I197" s="75">
        <f>SUM(I195:I196)</f>
        <v>4461</v>
      </c>
      <c r="J197" s="2"/>
      <c r="K197" s="96"/>
    </row>
    <row r="198" spans="1:12" x14ac:dyDescent="0.2">
      <c r="A198" s="54"/>
      <c r="B198" s="54"/>
      <c r="C198" s="54"/>
      <c r="D198" s="55"/>
      <c r="E198" s="242"/>
      <c r="F198" s="242"/>
      <c r="G198" s="242"/>
      <c r="H198" s="54"/>
      <c r="I198" s="54"/>
      <c r="J198" s="2"/>
      <c r="K198" s="96"/>
    </row>
    <row r="199" spans="1:12" x14ac:dyDescent="0.2">
      <c r="A199" s="54"/>
      <c r="B199" s="54"/>
      <c r="C199" s="54"/>
      <c r="D199" s="55"/>
      <c r="E199" s="55"/>
      <c r="F199" s="55"/>
      <c r="G199" s="55"/>
      <c r="H199" s="54"/>
      <c r="I199" s="54"/>
      <c r="J199" s="54"/>
      <c r="K199" s="96"/>
      <c r="L199" s="54"/>
    </row>
    <row r="200" spans="1:12" x14ac:dyDescent="0.2">
      <c r="A200" s="54"/>
      <c r="B200" s="54"/>
      <c r="C200" s="54"/>
      <c r="D200" s="55"/>
      <c r="E200" s="55"/>
      <c r="F200" s="55"/>
      <c r="G200" s="55"/>
      <c r="H200" s="54"/>
      <c r="I200" s="54"/>
      <c r="J200" s="54"/>
      <c r="K200" s="96"/>
      <c r="L200" s="54"/>
    </row>
    <row r="201" spans="1:12" x14ac:dyDescent="0.2">
      <c r="A201" s="54"/>
      <c r="B201" s="54"/>
      <c r="C201" s="54"/>
      <c r="D201" s="55"/>
      <c r="E201" s="55"/>
      <c r="F201" s="55"/>
      <c r="G201" s="55"/>
      <c r="H201" s="54"/>
      <c r="I201" s="54"/>
      <c r="J201" s="54"/>
      <c r="K201" s="96"/>
      <c r="L201" s="54"/>
    </row>
    <row r="202" spans="1:12" x14ac:dyDescent="0.2">
      <c r="A202" s="54"/>
      <c r="B202" s="54"/>
      <c r="C202" s="54"/>
      <c r="D202" s="55"/>
      <c r="E202" s="55"/>
      <c r="F202" s="55"/>
      <c r="G202" s="55"/>
      <c r="H202" s="54"/>
      <c r="I202" s="54"/>
      <c r="J202" s="54"/>
      <c r="K202" s="96"/>
      <c r="L202" s="54"/>
    </row>
    <row r="203" spans="1:12" x14ac:dyDescent="0.2">
      <c r="A203" s="54"/>
      <c r="B203" s="54"/>
      <c r="C203" s="54"/>
      <c r="D203" s="55"/>
      <c r="E203" s="55"/>
      <c r="F203" s="55"/>
      <c r="G203" s="55"/>
      <c r="H203" s="54"/>
      <c r="I203" s="54"/>
      <c r="J203" s="54"/>
      <c r="K203" s="96"/>
      <c r="L203" s="54"/>
    </row>
    <row r="204" spans="1:12" x14ac:dyDescent="0.2">
      <c r="A204" s="54"/>
      <c r="B204" s="54"/>
      <c r="C204" s="54"/>
      <c r="D204" s="55"/>
      <c r="E204" s="55"/>
      <c r="F204" s="55"/>
      <c r="G204" s="55"/>
      <c r="H204" s="54"/>
      <c r="I204" s="54"/>
      <c r="J204" s="54"/>
      <c r="K204" s="96"/>
      <c r="L204" s="54"/>
    </row>
    <row r="205" spans="1:12" x14ac:dyDescent="0.2">
      <c r="A205" s="54"/>
      <c r="B205" s="54"/>
      <c r="C205" s="54"/>
      <c r="D205" s="55"/>
      <c r="E205" s="55"/>
      <c r="F205" s="55"/>
      <c r="G205" s="55"/>
      <c r="H205" s="54"/>
      <c r="I205" s="54"/>
      <c r="J205" s="54"/>
      <c r="K205" s="96"/>
      <c r="L205" s="54"/>
    </row>
  </sheetData>
  <sheetProtection password="CC0B" sheet="1" objects="1" scenarios="1"/>
  <mergeCells count="152">
    <mergeCell ref="H117:K117"/>
    <mergeCell ref="A100:A102"/>
    <mergeCell ref="A126:C126"/>
    <mergeCell ref="A123:B123"/>
    <mergeCell ref="A160:A162"/>
    <mergeCell ref="H160:J160"/>
    <mergeCell ref="H161:J161"/>
    <mergeCell ref="H162:J162"/>
    <mergeCell ref="A144:D144"/>
    <mergeCell ref="A140:C140"/>
    <mergeCell ref="A155:C155"/>
    <mergeCell ref="A156:C156"/>
    <mergeCell ref="A151:B151"/>
    <mergeCell ref="A152:B152"/>
    <mergeCell ref="A145:A147"/>
    <mergeCell ref="A129:D129"/>
    <mergeCell ref="A125:C125"/>
    <mergeCell ref="A171:C171"/>
    <mergeCell ref="H175:J175"/>
    <mergeCell ref="H176:J176"/>
    <mergeCell ref="A127:C127"/>
    <mergeCell ref="A168:B168"/>
    <mergeCell ref="A169:B169"/>
    <mergeCell ref="A170:C170"/>
    <mergeCell ref="A166:B166"/>
    <mergeCell ref="A167:B167"/>
    <mergeCell ref="H132:K132"/>
    <mergeCell ref="I145:K145"/>
    <mergeCell ref="I146:K146"/>
    <mergeCell ref="I147:K147"/>
    <mergeCell ref="H130:K130"/>
    <mergeCell ref="A154:B154"/>
    <mergeCell ref="A130:A132"/>
    <mergeCell ref="A141:C141"/>
    <mergeCell ref="A137:B137"/>
    <mergeCell ref="A138:B138"/>
    <mergeCell ref="H131:K131"/>
    <mergeCell ref="A136:B136"/>
    <mergeCell ref="A139:B139"/>
    <mergeCell ref="A142:C142"/>
    <mergeCell ref="A172:C172"/>
    <mergeCell ref="A11:B11"/>
    <mergeCell ref="H67:J67"/>
    <mergeCell ref="A20:A22"/>
    <mergeCell ref="A124:B124"/>
    <mergeCell ref="A121:B121"/>
    <mergeCell ref="A122:B122"/>
    <mergeCell ref="A112:C112"/>
    <mergeCell ref="A56:B56"/>
    <mergeCell ref="A57:B57"/>
    <mergeCell ref="A58:B58"/>
    <mergeCell ref="A59:B59"/>
    <mergeCell ref="A60:C60"/>
    <mergeCell ref="A61:C61"/>
    <mergeCell ref="H35:J35"/>
    <mergeCell ref="H36:J36"/>
    <mergeCell ref="H37:J37"/>
    <mergeCell ref="A91:B91"/>
    <mergeCell ref="A92:B92"/>
    <mergeCell ref="A12:B12"/>
    <mergeCell ref="A27:B27"/>
    <mergeCell ref="A14:B14"/>
    <mergeCell ref="A15:C15"/>
    <mergeCell ref="A34:D34"/>
    <mergeCell ref="H100:K100"/>
    <mergeCell ref="A26:B26"/>
    <mergeCell ref="A16:C16"/>
    <mergeCell ref="A17:C17"/>
    <mergeCell ref="A13:B13"/>
    <mergeCell ref="H20:J20"/>
    <mergeCell ref="H21:J21"/>
    <mergeCell ref="H22:J22"/>
    <mergeCell ref="A19:D19"/>
    <mergeCell ref="A76:B76"/>
    <mergeCell ref="A64:D64"/>
    <mergeCell ref="A65:A67"/>
    <mergeCell ref="A45:C45"/>
    <mergeCell ref="A46:C46"/>
    <mergeCell ref="A47:C47"/>
    <mergeCell ref="A77:B77"/>
    <mergeCell ref="H50:J50"/>
    <mergeCell ref="H51:J51"/>
    <mergeCell ref="H52:J52"/>
    <mergeCell ref="H65:J65"/>
    <mergeCell ref="H66:J66"/>
    <mergeCell ref="A62:C62"/>
    <mergeCell ref="A82:C82"/>
    <mergeCell ref="E85:G85"/>
    <mergeCell ref="A78:B78"/>
    <mergeCell ref="E87:G87"/>
    <mergeCell ref="A79:B79"/>
    <mergeCell ref="A80:C80"/>
    <mergeCell ref="H102:K102"/>
    <mergeCell ref="H115:K115"/>
    <mergeCell ref="H101:K101"/>
    <mergeCell ref="A93:B93"/>
    <mergeCell ref="A94:B94"/>
    <mergeCell ref="A99:D99"/>
    <mergeCell ref="A95:C95"/>
    <mergeCell ref="A96:C96"/>
    <mergeCell ref="A97:C97"/>
    <mergeCell ref="A84:D84"/>
    <mergeCell ref="A81:C81"/>
    <mergeCell ref="A85:A87"/>
    <mergeCell ref="A110:C110"/>
    <mergeCell ref="A111:C111"/>
    <mergeCell ref="A115:A117"/>
    <mergeCell ref="A106:B106"/>
    <mergeCell ref="A107:B107"/>
    <mergeCell ref="A108:B108"/>
    <mergeCell ref="A109:B109"/>
    <mergeCell ref="A114:D114"/>
    <mergeCell ref="H116:K116"/>
    <mergeCell ref="A174:D174"/>
    <mergeCell ref="E1:K1"/>
    <mergeCell ref="E2:E3"/>
    <mergeCell ref="F2:F3"/>
    <mergeCell ref="G2:G3"/>
    <mergeCell ref="H2:H3"/>
    <mergeCell ref="I2:I3"/>
    <mergeCell ref="A181:B181"/>
    <mergeCell ref="A6:D7"/>
    <mergeCell ref="A41:B41"/>
    <mergeCell ref="A159:D159"/>
    <mergeCell ref="A157:C157"/>
    <mergeCell ref="A72:D73"/>
    <mergeCell ref="A153:B153"/>
    <mergeCell ref="A35:A37"/>
    <mergeCell ref="J2:J3"/>
    <mergeCell ref="K2:K3"/>
    <mergeCell ref="A2:D3"/>
    <mergeCell ref="A42:B42"/>
    <mergeCell ref="A43:B43"/>
    <mergeCell ref="A50:A52"/>
    <mergeCell ref="A49:D49"/>
    <mergeCell ref="A44:B44"/>
    <mergeCell ref="E86:G86"/>
    <mergeCell ref="A197:C197"/>
    <mergeCell ref="A191:B191"/>
    <mergeCell ref="A192:B192"/>
    <mergeCell ref="A193:B193"/>
    <mergeCell ref="A194:B194"/>
    <mergeCell ref="A195:C195"/>
    <mergeCell ref="A196:C196"/>
    <mergeCell ref="A187:C187"/>
    <mergeCell ref="H177:J177"/>
    <mergeCell ref="A182:B182"/>
    <mergeCell ref="A183:B183"/>
    <mergeCell ref="A184:B184"/>
    <mergeCell ref="A185:C185"/>
    <mergeCell ref="A186:C186"/>
    <mergeCell ref="A175:A177"/>
  </mergeCells>
  <pageMargins left="0.35433070866141736" right="0.19685039370078741" top="0.31496062992125984" bottom="0.31496062992125984" header="0.31496062992125984" footer="0.27559055118110237"/>
  <pageSetup paperSize="9" scale="60" orientation="landscape" r:id="rId1"/>
  <headerFooter alignWithMargins="0"/>
  <rowBreaks count="2" manualBreakCount="2">
    <brk id="70" max="10" man="1"/>
    <brk id="1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56</vt:i4>
      </vt:variant>
    </vt:vector>
  </HeadingPairs>
  <TitlesOfParts>
    <vt:vector size="90" baseType="lpstr">
      <vt:lpstr>Интерактивный прайс-лист</vt:lpstr>
      <vt:lpstr>Прайс-лист DAIKIN 2014</vt:lpstr>
      <vt:lpstr>Воздухоочистители</vt:lpstr>
      <vt:lpstr>Настенные</vt:lpstr>
      <vt:lpstr>Универсальные</vt:lpstr>
      <vt:lpstr>Напольные</vt:lpstr>
      <vt:lpstr>Канальные</vt:lpstr>
      <vt:lpstr>Кассетные</vt:lpstr>
      <vt:lpstr>Подпотолочные</vt:lpstr>
      <vt:lpstr>Крышные</vt:lpstr>
      <vt:lpstr>Системы с несколькими внутр бло</vt:lpstr>
      <vt:lpstr>Мультисистема</vt:lpstr>
      <vt:lpstr>Супер Мульти Плюс</vt:lpstr>
      <vt:lpstr>Низкотемпер_блоки</vt:lpstr>
      <vt:lpstr>Сист упр Split</vt:lpstr>
      <vt:lpstr>LREQ-BY1</vt:lpstr>
      <vt:lpstr>LRYEQ-AY1</vt:lpstr>
      <vt:lpstr>RXYQ-T</vt:lpstr>
      <vt:lpstr>RYYQ-T</vt:lpstr>
      <vt:lpstr>VRV-Q</vt:lpstr>
      <vt:lpstr>mini VRV</vt:lpstr>
      <vt:lpstr>RWEYQ-T</vt:lpstr>
      <vt:lpstr>RTSYQ-PA</vt:lpstr>
      <vt:lpstr>REYQ-P</vt:lpstr>
      <vt:lpstr>REYHQ-P</vt:lpstr>
      <vt:lpstr>REYAQ+HXHD</vt:lpstr>
      <vt:lpstr>RXYCQ-A</vt:lpstr>
      <vt:lpstr>Внутренние блоки VRV</vt:lpstr>
      <vt:lpstr>Вентиляционные установки</vt:lpstr>
      <vt:lpstr>EKEXV_EKEXMCB</vt:lpstr>
      <vt:lpstr>Дополнительное оборудование VRV</vt:lpstr>
      <vt:lpstr>Фанкойлы</vt:lpstr>
      <vt:lpstr>Компр-конд блок</vt:lpstr>
      <vt:lpstr>last</vt:lpstr>
      <vt:lpstr>EKEXV_EKEXMCB!Заголовки_для_печати</vt:lpstr>
      <vt:lpstr>'LREQ-BY1'!Заголовки_для_печати</vt:lpstr>
      <vt:lpstr>'LRYEQ-AY1'!Заголовки_для_печати</vt:lpstr>
      <vt:lpstr>'mini VRV'!Заголовки_для_печати</vt:lpstr>
      <vt:lpstr>'REYQ-P'!Заголовки_для_печати</vt:lpstr>
      <vt:lpstr>'RTSYQ-PA'!Заголовки_для_печати</vt:lpstr>
      <vt:lpstr>'RWEYQ-T'!Заголовки_для_печати</vt:lpstr>
      <vt:lpstr>'RXYCQ-A'!Заголовки_для_печати</vt:lpstr>
      <vt:lpstr>'RXYQ-T'!Заголовки_для_печати</vt:lpstr>
      <vt:lpstr>'RYYQ-T'!Заголовки_для_печати</vt:lpstr>
      <vt:lpstr>'Вентиляционные установки'!Заголовки_для_печати</vt:lpstr>
      <vt:lpstr>'Внутренние блоки VRV'!Заголовки_для_печати</vt:lpstr>
      <vt:lpstr>'Дополнительное оборудование VRV'!Заголовки_для_печати</vt:lpstr>
      <vt:lpstr>Канальные!Заголовки_для_печати</vt:lpstr>
      <vt:lpstr>Кассетные!Заголовки_для_печати</vt:lpstr>
      <vt:lpstr>'Компр-конд блок'!Заголовки_для_печати</vt:lpstr>
      <vt:lpstr>Крышные!Заголовки_для_печати</vt:lpstr>
      <vt:lpstr>Мультисистема!Заголовки_для_печати</vt:lpstr>
      <vt:lpstr>Настенные!Заголовки_для_печати</vt:lpstr>
      <vt:lpstr>Низкотемпер_блоки!Заголовки_для_печати</vt:lpstr>
      <vt:lpstr>Подпотолочные!Заголовки_для_печати</vt:lpstr>
      <vt:lpstr>'Системы с несколькими внутр бло'!Заголовки_для_печати</vt:lpstr>
      <vt:lpstr>'Супер Мульти Плюс'!Заголовки_для_печати</vt:lpstr>
      <vt:lpstr>Фанкойлы!Заголовки_для_печати</vt:lpstr>
      <vt:lpstr>EKEXV_EKEXMCB!Область_печати</vt:lpstr>
      <vt:lpstr>last!Область_печати</vt:lpstr>
      <vt:lpstr>'LREQ-BY1'!Область_печати</vt:lpstr>
      <vt:lpstr>'LRYEQ-AY1'!Область_печати</vt:lpstr>
      <vt:lpstr>'mini VRV'!Область_печати</vt:lpstr>
      <vt:lpstr>'REYAQ+HXHD'!Область_печати</vt:lpstr>
      <vt:lpstr>'REYHQ-P'!Область_печати</vt:lpstr>
      <vt:lpstr>'REYQ-P'!Область_печати</vt:lpstr>
      <vt:lpstr>'RTSYQ-PA'!Область_печати</vt:lpstr>
      <vt:lpstr>'RWEYQ-T'!Область_печати</vt:lpstr>
      <vt:lpstr>'RXYCQ-A'!Область_печати</vt:lpstr>
      <vt:lpstr>'RXYQ-T'!Область_печати</vt:lpstr>
      <vt:lpstr>'RYYQ-T'!Область_печати</vt:lpstr>
      <vt:lpstr>'VRV-Q'!Область_печати</vt:lpstr>
      <vt:lpstr>'Внутренние блоки VRV'!Область_печати</vt:lpstr>
      <vt:lpstr>Воздухоочистители!Область_печати</vt:lpstr>
      <vt:lpstr>'Дополнительное оборудование VRV'!Область_печати</vt:lpstr>
      <vt:lpstr>'Интерактивный прайс-лист'!Область_печати</vt:lpstr>
      <vt:lpstr>Канальные!Область_печати</vt:lpstr>
      <vt:lpstr>Кассетные!Область_печати</vt:lpstr>
      <vt:lpstr>Крышные!Область_печати</vt:lpstr>
      <vt:lpstr>Мультисистема!Область_печати</vt:lpstr>
      <vt:lpstr>Напольные!Область_печати</vt:lpstr>
      <vt:lpstr>Настенные!Область_печати</vt:lpstr>
      <vt:lpstr>Низкотемпер_блоки!Область_печати</vt:lpstr>
      <vt:lpstr>Подпотолочные!Область_печати</vt:lpstr>
      <vt:lpstr>'Прайс-лист DAIKIN 2014'!Область_печати</vt:lpstr>
      <vt:lpstr>'Сист упр Split'!Область_печати</vt:lpstr>
      <vt:lpstr>'Системы с несколькими внутр бло'!Область_печати</vt:lpstr>
      <vt:lpstr>'Супер Мульти Плюс'!Область_печати</vt:lpstr>
      <vt:lpstr>Универсальные!Область_печати</vt:lpstr>
      <vt:lpstr>Фанкойлы!Область_печати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Сапожникова Татьяна Александровна</dc:creator>
  <cp:lastModifiedBy>Сапожникова Татьяна Александровна</cp:lastModifiedBy>
  <dcterms:created xsi:type="dcterms:W3CDTF">2013-03-15T11:59:57Z</dcterms:created>
  <dcterms:modified xsi:type="dcterms:W3CDTF">2014-05-05T11:53:22Z</dcterms:modified>
</cp:coreProperties>
</file>